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__PACTE ALCALDES\Guia Metodològica PAESC\web\Metodologia i eines per a la redacció del PAESC\"/>
    </mc:Choice>
  </mc:AlternateContent>
  <bookViews>
    <workbookView xWindow="0" yWindow="0" windowWidth="28830" windowHeight="12900" tabRatio="655"/>
  </bookViews>
  <sheets>
    <sheet name="fitxa tipus " sheetId="1" r:id="rId1"/>
    <sheet name="llista de control índexs" sheetId="2" r:id="rId2"/>
    <sheet name="llista de control equipament" sheetId="3" r:id="rId3"/>
  </sheets>
  <externalReferences>
    <externalReference r:id="rId4"/>
  </externalReferences>
  <definedNames>
    <definedName name="o">'[1]ordenament línees estratègiques'!$M$5:$M$11</definedName>
    <definedName name="sectors">#REF!</definedName>
    <definedName name="si_no">#REF!</definedName>
    <definedName name="sist_reduccio_horaria">#REF!</definedName>
    <definedName name="tipus_equip_arrancada">#REF!</definedName>
    <definedName name="tipus_lampades">#REF!</definedName>
    <definedName name="tipus_llumenera">#REF!</definedName>
  </definedNames>
  <calcPr calcId="152511"/>
</workbook>
</file>

<file path=xl/calcChain.xml><?xml version="1.0" encoding="utf-8"?>
<calcChain xmlns="http://schemas.openxmlformats.org/spreadsheetml/2006/main">
  <c r="H70" i="1" l="1"/>
  <c r="G70" i="1"/>
  <c r="F70" i="1"/>
  <c r="E70" i="1"/>
  <c r="D70" i="1"/>
  <c r="C70" i="1"/>
  <c r="B70" i="1"/>
  <c r="H65" i="1"/>
  <c r="G65" i="1"/>
  <c r="F65" i="1"/>
  <c r="E65" i="1"/>
  <c r="D65" i="1"/>
  <c r="C65" i="1"/>
  <c r="B65" i="1"/>
  <c r="V24" i="1"/>
  <c r="V25" i="1"/>
  <c r="T19" i="1"/>
  <c r="T20" i="1"/>
  <c r="T21" i="1"/>
  <c r="T22" i="1"/>
  <c r="V19" i="1"/>
  <c r="W24" i="1"/>
  <c r="W25" i="1"/>
  <c r="X25" i="1"/>
  <c r="Y25" i="1"/>
  <c r="X26" i="1"/>
  <c r="Y26" i="1"/>
  <c r="X27" i="1"/>
  <c r="Y27" i="1"/>
  <c r="X28" i="1"/>
  <c r="T28" i="1"/>
  <c r="Y28" i="1"/>
  <c r="X29" i="1"/>
  <c r="Y29" i="1"/>
  <c r="T32" i="1"/>
  <c r="T33" i="1"/>
  <c r="T34" i="1"/>
  <c r="T35" i="1"/>
  <c r="T36" i="1"/>
  <c r="T37" i="1"/>
  <c r="H21" i="1"/>
  <c r="T39" i="1"/>
  <c r="T40" i="1"/>
  <c r="T41" i="1"/>
  <c r="T44" i="1"/>
  <c r="T45" i="1"/>
  <c r="T47" i="1"/>
  <c r="H23" i="1"/>
  <c r="T46" i="1"/>
  <c r="T50" i="1"/>
  <c r="T51" i="1"/>
  <c r="T54" i="1"/>
  <c r="H39" i="1"/>
  <c r="V50" i="1"/>
  <c r="T52" i="1"/>
  <c r="T53" i="1"/>
  <c r="T56" i="1"/>
  <c r="T57" i="1"/>
  <c r="W55" i="1"/>
  <c r="V56" i="1"/>
  <c r="T58" i="1"/>
  <c r="T59" i="1"/>
  <c r="T60" i="1"/>
  <c r="T64" i="1"/>
  <c r="T65" i="1"/>
  <c r="T68" i="1"/>
  <c r="H41" i="1"/>
  <c r="T66" i="1"/>
  <c r="T67" i="1"/>
  <c r="T23" i="1"/>
  <c r="H19" i="1"/>
  <c r="T27" i="1"/>
  <c r="T25" i="1"/>
  <c r="T30" i="1"/>
  <c r="H20" i="1"/>
  <c r="T29" i="1"/>
  <c r="W31" i="1"/>
  <c r="V32" i="1"/>
  <c r="W63" i="1"/>
  <c r="V64" i="1"/>
  <c r="W43" i="1"/>
  <c r="V44" i="1"/>
  <c r="T61" i="1"/>
  <c r="H40" i="1"/>
  <c r="T26" i="1"/>
  <c r="T42" i="1"/>
  <c r="H22" i="1"/>
</calcChain>
</file>

<file path=xl/sharedStrings.xml><?xml version="1.0" encoding="utf-8"?>
<sst xmlns="http://schemas.openxmlformats.org/spreadsheetml/2006/main" count="446" uniqueCount="240">
  <si>
    <t>Número</t>
  </si>
  <si>
    <t>Equipament x</t>
  </si>
  <si>
    <t>ÚS INTERN PER AL FULL DE CÀLCUL; NO HO ESBORREU</t>
  </si>
  <si>
    <t>DADES BÀSIQUES</t>
  </si>
  <si>
    <t>Equips calefacció</t>
  </si>
  <si>
    <t>Equips refrigeració</t>
  </si>
  <si>
    <t>Equips ACS</t>
  </si>
  <si>
    <t>Ús llum natural</t>
  </si>
  <si>
    <t>Adreça:</t>
  </si>
  <si>
    <t>-----</t>
  </si>
  <si>
    <t>------</t>
  </si>
  <si>
    <t>Superfície:</t>
  </si>
  <si>
    <t>molt baix</t>
  </si>
  <si>
    <t>molt baixa</t>
  </si>
  <si>
    <t>caldera gasoil</t>
  </si>
  <si>
    <t>split</t>
  </si>
  <si>
    <t>termoacumulador elèctric</t>
  </si>
  <si>
    <t>baix</t>
  </si>
  <si>
    <t>Any de construcció:</t>
  </si>
  <si>
    <t>---</t>
  </si>
  <si>
    <t>baixa</t>
  </si>
  <si>
    <t>caldera gas natural</t>
  </si>
  <si>
    <t>bomba de calor</t>
  </si>
  <si>
    <t>mitjà</t>
  </si>
  <si>
    <t>Ocupació mitjana:</t>
  </si>
  <si>
    <t>mitjana</t>
  </si>
  <si>
    <t>caldera GLP</t>
  </si>
  <si>
    <t>bomba de calor geotèrmica</t>
  </si>
  <si>
    <t>alt</t>
  </si>
  <si>
    <t>Energia</t>
  </si>
  <si>
    <t>Cost (IVA incl.)</t>
  </si>
  <si>
    <t xml:space="preserve">alta </t>
  </si>
  <si>
    <t>caldera pèl·let</t>
  </si>
  <si>
    <t>adsorció</t>
  </si>
  <si>
    <t>Elèctric</t>
  </si>
  <si>
    <t>molt alt</t>
  </si>
  <si>
    <t>molt alta</t>
  </si>
  <si>
    <t>caldera estella</t>
  </si>
  <si>
    <t>Gas natural</t>
  </si>
  <si>
    <t>Data de la visita:</t>
  </si>
  <si>
    <t>SISTEMA DE CLIMATITZACIÓ</t>
  </si>
  <si>
    <t>radiador elèctric</t>
  </si>
  <si>
    <t>CLIMATITZACIÓ</t>
  </si>
  <si>
    <t>Calefacció</t>
  </si>
  <si>
    <t>Refrigeració</t>
  </si>
  <si>
    <t xml:space="preserve">ACS </t>
  </si>
  <si>
    <t>Tecnologia existent</t>
  </si>
  <si>
    <t>Consum elèctric</t>
  </si>
  <si>
    <t>Consum tèrmic</t>
  </si>
  <si>
    <t>AVALUACIÓ MITJANÇANT INDICADORS</t>
  </si>
  <si>
    <t>Indicador grau de gestió i control sobre els sistemes de climatització (IGGC)</t>
  </si>
  <si>
    <t>Sí</t>
  </si>
  <si>
    <t>No</t>
  </si>
  <si>
    <t>IGGC</t>
  </si>
  <si>
    <t>nre. respostes</t>
  </si>
  <si>
    <t>Indicadors</t>
  </si>
  <si>
    <t xml:space="preserve">Grau de gestió i control (IGGC) </t>
  </si>
  <si>
    <t>Hi ha alguna persona, protocol o sistema de gestió que vetlli per un consum eficient en climatització?</t>
  </si>
  <si>
    <t>X</t>
  </si>
  <si>
    <t>Tecnologia de climatització (ITC)</t>
  </si>
  <si>
    <t>El personal ha rebut informació o formació sobre com realitzar un consum eficient en climatització?</t>
  </si>
  <si>
    <t>Hi ha un programa de manteniment periòdic i els equips presenten un bon estat de conservació?</t>
  </si>
  <si>
    <t xml:space="preserve">Operació dels equips (IGOA) </t>
  </si>
  <si>
    <t>Es disposa de comptadors energètics per controlar la despesa en climatització?</t>
  </si>
  <si>
    <t xml:space="preserve">Intensitat d’ús dels equips (IIUC) </t>
  </si>
  <si>
    <t>Indicador del grau de gestió i control climatització (IGGC)</t>
  </si>
  <si>
    <t>Descripció</t>
  </si>
  <si>
    <t>Indicador tecnologia de climatització (ITC)</t>
  </si>
  <si>
    <t>ITC</t>
  </si>
  <si>
    <t>ITC calef.</t>
  </si>
  <si>
    <t>ITC ref.</t>
  </si>
  <si>
    <t>Climatització amb aprofitament d'energia renovable</t>
  </si>
  <si>
    <t>Combustió de gas natural</t>
  </si>
  <si>
    <t>x</t>
  </si>
  <si>
    <r>
      <t xml:space="preserve">Sistemes de bomba de calor i </t>
    </r>
    <r>
      <rPr>
        <i/>
        <sz val="9"/>
        <color indexed="8"/>
        <rFont val="Arial"/>
        <family val="2"/>
      </rPr>
      <t>split</t>
    </r>
  </si>
  <si>
    <t>Combustió de gasoil, GLP</t>
  </si>
  <si>
    <t>Recomanacions</t>
  </si>
  <si>
    <t xml:space="preserve">Climatització mitjançant producció de calor per efecte Joule </t>
  </si>
  <si>
    <t>Indicador de la tecnologia de climatització (ITC)</t>
  </si>
  <si>
    <t>Indicador de l'envolupant (IE)</t>
  </si>
  <si>
    <t>Cas analitzat</t>
  </si>
  <si>
    <t>IEE</t>
  </si>
  <si>
    <t>Edifici dissenyat amb criteris d’arquitectura sostenible</t>
  </si>
  <si>
    <t>Edifici modern, que incorpora aspectes o solucions eficients</t>
  </si>
  <si>
    <t>SISTEMA D'ENLLUMENAT</t>
  </si>
  <si>
    <t>Edifici estàndard</t>
  </si>
  <si>
    <t>ZONES</t>
  </si>
  <si>
    <t>Alta ocupació</t>
  </si>
  <si>
    <t>Espais comuns</t>
  </si>
  <si>
    <t>Baixa ocupació</t>
  </si>
  <si>
    <t>Edifici amb característiques que dificulten la climatització estable</t>
  </si>
  <si>
    <t>Tecnologia enllumenat</t>
  </si>
  <si>
    <t>Edifici amb focus d’ineficiència molt importants, condicions molt dolentes per a la climatització</t>
  </si>
  <si>
    <t>Sistema de regulació</t>
  </si>
  <si>
    <t>Ús de llum natural</t>
  </si>
  <si>
    <t>Indicador del grau d'operació automatitzat (IGOA)</t>
  </si>
  <si>
    <t>IGOA</t>
  </si>
  <si>
    <t>Grau de gestió i control (IGC)</t>
  </si>
  <si>
    <t>Hi ha un control de temperatura (termòstat) individualitzat per a l’estança?</t>
  </si>
  <si>
    <t>Tecnologia d'enllumenat (ITE)</t>
  </si>
  <si>
    <t>Hi ha un sistema de desconnexió automàtica dels equips de climatització fora d’hores laborals o per obertura de finestres?</t>
  </si>
  <si>
    <t>Intensitat d'ús (IIU)</t>
  </si>
  <si>
    <t>La temperatura de consigna està limitada a l’interval 20-26 ºC?</t>
  </si>
  <si>
    <t>Indicador del grau d’operació automatitzat</t>
  </si>
  <si>
    <t>Indicador Intensitat d'Ús de Climatització (IIUC)</t>
  </si>
  <si>
    <t>Si</t>
  </si>
  <si>
    <t>IIUC</t>
  </si>
  <si>
    <t>Climatització puntual</t>
  </si>
  <si>
    <t>Climatització en horaris laborals</t>
  </si>
  <si>
    <t>Climatització permanent / Temperatura controlada</t>
  </si>
  <si>
    <t>--------------------------------------------------------------------------------ENLLUMENAT-------------------------------------------------------------------------------</t>
  </si>
  <si>
    <t>Indicador grau de gestió i control sobre els sistemes d'enllumenat (IGGE)</t>
  </si>
  <si>
    <t>Hi ha alguna persona, protocol o sistema de gestió que vetlli per un consum eficient en enllumenat?</t>
  </si>
  <si>
    <t>ALTRES EQUIPS AMB CONSUM ELEVAT</t>
  </si>
  <si>
    <t>El personal ha rebut informació o formació sobre com realitzar un consum eficient en enllumenat?</t>
  </si>
  <si>
    <t>Es disposa de comptadors energètics per controlar la despesa en enllumenat?</t>
  </si>
  <si>
    <t>Indicador del grau de gestió i control enllumenat (IGGE)</t>
  </si>
  <si>
    <t>Indicador de tecnologia d'enllumenat (ITE)</t>
  </si>
  <si>
    <t>ITE</t>
  </si>
  <si>
    <t>PRODUCCIÓ D'ENERGIA</t>
  </si>
  <si>
    <t>Díodes emissors de llum (LED)</t>
  </si>
  <si>
    <t>FONT ENERGÈTICA</t>
  </si>
  <si>
    <t>Potència instal·lada</t>
  </si>
  <si>
    <t>Any instal·lació</t>
  </si>
  <si>
    <t>Producció anual</t>
  </si>
  <si>
    <t>Fluorescent compacte / Fluorescent amb balast electrònic / Descàrrega d'alta intensitat (iodur metàl·lic; vapor de sodi alta pressió)</t>
  </si>
  <si>
    <t>Fluorescent amb balast ferromagnètic</t>
  </si>
  <si>
    <t>Incandescent halògena</t>
  </si>
  <si>
    <t>Incandescent convencional / Reflectora / Descàrrega d'alta intensitat - Vapor de mercuri a alta pressió</t>
  </si>
  <si>
    <t>Indicador de tecnologia d'enllumenat</t>
  </si>
  <si>
    <t>ACCIONS DEL PAES RELACIONADES AMB L'EQUIPAMENT</t>
  </si>
  <si>
    <t>Indicador intensitat d’ús dels equips d’enllumenat (IIU)</t>
  </si>
  <si>
    <t>IIU</t>
  </si>
  <si>
    <t>Enllumenat puntual al llarg del dia (&lt; 3 hores)</t>
  </si>
  <si>
    <t>Enllumenat en horari laboral nocturn (&lt; 8 hores)</t>
  </si>
  <si>
    <t>Enllumenat en horari laboral diürn i nocturn (&lt; 15 hores)</t>
  </si>
  <si>
    <t>Enllumenat permanent o fora d'horari laboral</t>
  </si>
  <si>
    <t>FULL PER QUANTIFICAR ÍNDEXS EN ELS EQUIPAMENTS</t>
  </si>
  <si>
    <t>N. FULL</t>
  </si>
  <si>
    <t>NOM EQUIPAMENT</t>
  </si>
  <si>
    <t>MUNICIPI</t>
  </si>
  <si>
    <t>DATA VISITA</t>
  </si>
  <si>
    <t>Calef.</t>
  </si>
  <si>
    <t>Refrig.</t>
  </si>
  <si>
    <r>
      <t xml:space="preserve">Sistemes de bomba de calor i </t>
    </r>
    <r>
      <rPr>
        <i/>
        <sz val="8"/>
        <color indexed="63"/>
        <rFont val="Arial"/>
        <family val="2"/>
      </rPr>
      <t>split</t>
    </r>
  </si>
  <si>
    <r>
      <t>Indicador de l'envolupant (IE</t>
    </r>
    <r>
      <rPr>
        <b/>
        <sz val="8"/>
        <color indexed="63"/>
        <rFont val="Arial"/>
        <family val="2"/>
      </rPr>
      <t>)</t>
    </r>
  </si>
  <si>
    <t>Hi ha un sistema de desconnexió automàtica fora d’hores laborals o per obertura de finestres?</t>
  </si>
  <si>
    <t>Indicador intensitat d'ús de climatització (IIUC)</t>
  </si>
  <si>
    <t>ENLLUMENAT</t>
  </si>
  <si>
    <t>Hi ha alguna persona, protocol o sistema de gestió que vetlli per un consum eficient?</t>
  </si>
  <si>
    <t>NOTES</t>
  </si>
  <si>
    <t>FULL PER A LA DETECCIÓ POTENCIAL D'ACCIONS EN ELS EQUIPAMENTS</t>
  </si>
  <si>
    <t>EQUIPAMENT</t>
  </si>
  <si>
    <t>Baix</t>
  </si>
  <si>
    <t>Mitjà</t>
  </si>
  <si>
    <t>Alt</t>
  </si>
  <si>
    <t>Potencial</t>
  </si>
  <si>
    <t>Avaluar:</t>
  </si>
  <si>
    <t>SÍ</t>
  </si>
  <si>
    <t>NO</t>
  </si>
  <si>
    <t>1 a 3</t>
  </si>
  <si>
    <t>Observacions</t>
  </si>
  <si>
    <t>Reducció del consum</t>
  </si>
  <si>
    <t>Doble vidre</t>
  </si>
  <si>
    <t>tancaments</t>
  </si>
  <si>
    <t>Tancaments amb trencament de pont tèrmic</t>
  </si>
  <si>
    <t>Augmentar grau d'aïllament de l'edifici</t>
  </si>
  <si>
    <t>Control radiació solar incident a l'edifici</t>
  </si>
  <si>
    <t xml:space="preserve">orientació </t>
  </si>
  <si>
    <t>Millora climatització</t>
  </si>
  <si>
    <t>Control centralitzat</t>
  </si>
  <si>
    <t>sistema de regulació</t>
  </si>
  <si>
    <t>Regulació termòstats</t>
  </si>
  <si>
    <t>Vàlvules termostàtiques a radiadors</t>
  </si>
  <si>
    <t>distribució t vs. ocupació</t>
  </si>
  <si>
    <t>Sistemes que incorporin ventilació natural</t>
  </si>
  <si>
    <t>Protocols de ventilació natural amb termohigròmetres</t>
  </si>
  <si>
    <t>possibilitat i protocol</t>
  </si>
  <si>
    <t>Ventiladors de sostre</t>
  </si>
  <si>
    <t xml:space="preserve">situació vs. efectivitat </t>
  </si>
  <si>
    <t>Piscines</t>
  </si>
  <si>
    <t xml:space="preserve">Instal·lar manta tèrmica en piscines cobertes </t>
  </si>
  <si>
    <t>Reducció consum equips</t>
  </si>
  <si>
    <t>Renovació ascensors</t>
  </si>
  <si>
    <t>nivell d'ús</t>
  </si>
  <si>
    <t>Electrodomèstics classe A</t>
  </si>
  <si>
    <t>neveres</t>
  </si>
  <si>
    <t>Reducció consum il·luminació</t>
  </si>
  <si>
    <t>Substitució làmpades per d'altres de més eficients</t>
  </si>
  <si>
    <t>índexs</t>
  </si>
  <si>
    <t>Sistemes de gestió actius per a l'estalvi</t>
  </si>
  <si>
    <t xml:space="preserve">Sectorització de zones d'il·luminació </t>
  </si>
  <si>
    <t>Il·luminació homogènia</t>
  </si>
  <si>
    <t>Evitar sobreil·luminació</t>
  </si>
  <si>
    <t>buscar sobreil·luminació</t>
  </si>
  <si>
    <t>Potencial il·luminació natural</t>
  </si>
  <si>
    <t>buscar potencial</t>
  </si>
  <si>
    <t>Detectors de presència als lavabos i altres zones comunes</t>
  </si>
  <si>
    <t>nivell d'ús/usuaris</t>
  </si>
  <si>
    <t>Producció local d'energia</t>
  </si>
  <si>
    <t xml:space="preserve">Energia solar tèrmica per ACS o ACS + suport a la calefacció </t>
  </si>
  <si>
    <t>Potencial d'aprofitament</t>
  </si>
  <si>
    <t>Calderes de biomassa individuals per ACS i calefacció</t>
  </si>
  <si>
    <t>Estufa de biomassa</t>
  </si>
  <si>
    <r>
      <t>District heating</t>
    </r>
    <r>
      <rPr>
        <sz val="9"/>
        <color indexed="63"/>
        <rFont val="Arial"/>
        <family val="2"/>
      </rPr>
      <t xml:space="preserve"> amb biomassa</t>
    </r>
  </si>
  <si>
    <t>Energia solar fotovoltaica en règim d'autoconsum</t>
  </si>
  <si>
    <t>Energia minieòlica en règim d'autoconsum</t>
  </si>
  <si>
    <t>Geotèrmia per sistemes de bomba de calor</t>
  </si>
  <si>
    <t>Cogeneració amb gas natural o biomassa</t>
  </si>
  <si>
    <t>Descripció climatització</t>
  </si>
  <si>
    <t>Descripció enllumenat</t>
  </si>
  <si>
    <t>Altres equips amb consum rellevant</t>
  </si>
  <si>
    <t>Producció d'energia</t>
  </si>
  <si>
    <t>Font energètica</t>
  </si>
  <si>
    <r>
      <t>Envolupant (IE)</t>
    </r>
    <r>
      <rPr>
        <sz val="9"/>
        <color indexed="10"/>
        <rFont val="Arial"/>
        <family val="2"/>
      </rPr>
      <t xml:space="preserve"> </t>
    </r>
  </si>
  <si>
    <t>adaptabilitat U.T.A.</t>
  </si>
  <si>
    <t>Enllumenat en horari laboral diürn (&lt; 8 hores)</t>
  </si>
  <si>
    <t>TIPUS D'ENLLUMENAT</t>
  </si>
  <si>
    <t>Tipus de làmpada *</t>
  </si>
  <si>
    <t>IC</t>
  </si>
  <si>
    <t>FL</t>
  </si>
  <si>
    <t>H</t>
  </si>
  <si>
    <t>Nre. punts de llum:</t>
  </si>
  <si>
    <t>Potència de les làmpades (W):</t>
  </si>
  <si>
    <t>Potència total instal·lada (kW):</t>
  </si>
  <si>
    <t>Incandescència</t>
  </si>
  <si>
    <t>FC</t>
  </si>
  <si>
    <t>Fluorescents Compactes</t>
  </si>
  <si>
    <t>Fluorescència</t>
  </si>
  <si>
    <t>LED</t>
  </si>
  <si>
    <t>Díode emissor de llum</t>
  </si>
  <si>
    <t>Halogenes</t>
  </si>
  <si>
    <t>HM</t>
  </si>
  <si>
    <t>Halogenurs metàl·lics</t>
  </si>
  <si>
    <t>VSBP</t>
  </si>
  <si>
    <t>Vapor de sodi baixa pressió</t>
  </si>
  <si>
    <t>VM</t>
  </si>
  <si>
    <t>Vapor de mercuri alta pressió</t>
  </si>
  <si>
    <t>-</t>
  </si>
  <si>
    <t>Consum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</si>
</sst>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b/>
      <sz val="11"/>
      <name val="Calibri"/>
      <family val="2"/>
    </font>
    <font>
      <b/>
      <sz val="9"/>
      <color indexed="63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63"/>
      <name val="Arial"/>
      <family val="2"/>
    </font>
    <font>
      <sz val="9"/>
      <color indexed="8"/>
      <name val="Arial"/>
      <family val="2"/>
      <charset val="1"/>
    </font>
    <font>
      <i/>
      <sz val="9"/>
      <name val="Arial"/>
      <family val="2"/>
      <charset val="1"/>
    </font>
    <font>
      <sz val="9"/>
      <color indexed="63"/>
      <name val="Arial"/>
      <family val="2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  <charset val="1"/>
    </font>
    <font>
      <b/>
      <sz val="11"/>
      <color indexed="10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8"/>
      <name val="Arial"/>
      <family val="2"/>
    </font>
    <font>
      <i/>
      <sz val="9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/>
      <right/>
      <top style="dashed">
        <color indexed="62"/>
      </top>
      <bottom/>
      <diagonal/>
    </border>
    <border>
      <left/>
      <right style="thin">
        <color indexed="22"/>
      </right>
      <top style="dashed">
        <color indexed="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ashed">
        <color indexed="6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/>
      <bottom style="dashed">
        <color indexed="23"/>
      </bottom>
      <diagonal/>
    </border>
    <border>
      <left style="thin">
        <color indexed="22"/>
      </left>
      <right/>
      <top style="dashed">
        <color indexed="6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n">
        <color theme="0" tint="-0.499984740745262"/>
      </right>
      <top style="medium">
        <color rgb="FF33339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333399"/>
      </top>
      <bottom style="thin">
        <color theme="0" tint="-0.499984740745262"/>
      </bottom>
      <diagonal/>
    </border>
  </borders>
  <cellStyleXfs count="41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</cellStyleXfs>
  <cellXfs count="188">
    <xf numFmtId="0" fontId="0" fillId="0" borderId="0" xfId="0"/>
    <xf numFmtId="0" fontId="16" fillId="0" borderId="0" xfId="0" applyFont="1" applyFill="1"/>
    <xf numFmtId="0" fontId="16" fillId="0" borderId="0" xfId="0" applyFont="1"/>
    <xf numFmtId="0" fontId="17" fillId="18" borderId="9" xfId="0" applyFont="1" applyFill="1" applyBorder="1" applyAlignment="1">
      <alignment vertical="center"/>
    </xf>
    <xf numFmtId="0" fontId="17" fillId="1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Fill="1" applyBorder="1"/>
    <xf numFmtId="0" fontId="18" fillId="0" borderId="0" xfId="0" applyFont="1" applyFill="1" applyBorder="1"/>
    <xf numFmtId="0" fontId="18" fillId="0" borderId="11" xfId="0" applyFont="1" applyFill="1" applyBorder="1"/>
    <xf numFmtId="0" fontId="20" fillId="0" borderId="12" xfId="0" applyFont="1" applyFill="1" applyBorder="1"/>
    <xf numFmtId="0" fontId="20" fillId="0" borderId="12" xfId="0" applyFont="1" applyBorder="1"/>
    <xf numFmtId="0" fontId="21" fillId="0" borderId="12" xfId="0" applyFont="1" applyBorder="1"/>
    <xf numFmtId="0" fontId="21" fillId="0" borderId="13" xfId="0" applyFont="1" applyBorder="1"/>
    <xf numFmtId="0" fontId="18" fillId="0" borderId="0" xfId="0" applyFont="1"/>
    <xf numFmtId="0" fontId="13" fillId="0" borderId="0" xfId="0" applyFont="1"/>
    <xf numFmtId="0" fontId="16" fillId="0" borderId="14" xfId="0" applyFont="1" applyFill="1" applyBorder="1"/>
    <xf numFmtId="0" fontId="20" fillId="0" borderId="0" xfId="0" applyFont="1" applyBorder="1"/>
    <xf numFmtId="0" fontId="20" fillId="0" borderId="15" xfId="0" applyFont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3" fillId="0" borderId="0" xfId="0" applyFont="1" applyBorder="1"/>
    <xf numFmtId="0" fontId="16" fillId="0" borderId="16" xfId="0" applyFont="1" applyFill="1" applyBorder="1"/>
    <xf numFmtId="0" fontId="20" fillId="0" borderId="17" xfId="0" applyFont="1" applyFill="1" applyBorder="1"/>
    <xf numFmtId="0" fontId="0" fillId="0" borderId="17" xfId="0" applyBorder="1"/>
    <xf numFmtId="0" fontId="16" fillId="0" borderId="17" xfId="0" applyFont="1" applyBorder="1"/>
    <xf numFmtId="0" fontId="16" fillId="0" borderId="18" xfId="0" applyFont="1" applyBorder="1"/>
    <xf numFmtId="0" fontId="20" fillId="0" borderId="0" xfId="0" applyFont="1" applyFill="1"/>
    <xf numFmtId="0" fontId="16" fillId="0" borderId="0" xfId="0" applyFont="1" applyBorder="1"/>
    <xf numFmtId="0" fontId="0" fillId="0" borderId="0" xfId="0" applyBorder="1"/>
    <xf numFmtId="0" fontId="13" fillId="0" borderId="0" xfId="0" applyFont="1" applyAlignment="1"/>
    <xf numFmtId="0" fontId="1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 textRotation="90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textRotation="90"/>
    </xf>
    <xf numFmtId="0" fontId="36" fillId="0" borderId="0" xfId="0" applyFont="1"/>
    <xf numFmtId="0" fontId="36" fillId="0" borderId="0" xfId="0" applyFont="1" applyBorder="1"/>
    <xf numFmtId="0" fontId="37" fillId="0" borderId="0" xfId="0" applyFont="1"/>
    <xf numFmtId="0" fontId="36" fillId="0" borderId="22" xfId="0" applyFont="1" applyBorder="1"/>
    <xf numFmtId="0" fontId="36" fillId="0" borderId="19" xfId="0" applyFont="1" applyBorder="1"/>
    <xf numFmtId="0" fontId="36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6" fillId="0" borderId="14" xfId="0" applyFont="1" applyBorder="1"/>
    <xf numFmtId="0" fontId="36" fillId="0" borderId="15" xfId="0" applyFont="1" applyBorder="1"/>
    <xf numFmtId="0" fontId="22" fillId="0" borderId="0" xfId="0" applyFont="1"/>
    <xf numFmtId="0" fontId="22" fillId="0" borderId="0" xfId="0" applyFont="1" applyFill="1" applyBorder="1"/>
    <xf numFmtId="0" fontId="27" fillId="0" borderId="19" xfId="0" applyFont="1" applyBorder="1" applyAlignment="1">
      <alignment horizontal="right" vertical="center" wrapText="1"/>
    </xf>
    <xf numFmtId="0" fontId="36" fillId="0" borderId="49" xfId="0" applyFont="1" applyFill="1" applyBorder="1" applyAlignment="1">
      <alignment vertical="center" wrapText="1"/>
    </xf>
    <xf numFmtId="0" fontId="36" fillId="0" borderId="50" xfId="0" applyFont="1" applyFill="1" applyBorder="1" applyAlignment="1">
      <alignment horizontal="center" vertical="center"/>
    </xf>
    <xf numFmtId="164" fontId="36" fillId="0" borderId="5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vertical="center"/>
    </xf>
    <xf numFmtId="2" fontId="37" fillId="0" borderId="52" xfId="0" applyNumberFormat="1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23" xfId="0" quotePrefix="1" applyFont="1" applyFill="1" applyBorder="1" applyAlignment="1">
      <alignment vertical="center"/>
    </xf>
    <xf numFmtId="0" fontId="37" fillId="24" borderId="53" xfId="0" applyFont="1" applyFill="1" applyBorder="1" applyAlignment="1">
      <alignment vertical="center" wrapText="1"/>
    </xf>
    <xf numFmtId="0" fontId="37" fillId="24" borderId="54" xfId="0" applyFont="1" applyFill="1" applyBorder="1" applyAlignment="1">
      <alignment horizontal="center" vertical="center"/>
    </xf>
    <xf numFmtId="0" fontId="37" fillId="24" borderId="49" xfId="0" applyFont="1" applyFill="1" applyBorder="1" applyAlignment="1">
      <alignment vertical="center" wrapText="1"/>
    </xf>
    <xf numFmtId="0" fontId="37" fillId="24" borderId="5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top"/>
    </xf>
    <xf numFmtId="0" fontId="19" fillId="0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19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17" xfId="0" applyFont="1" applyFill="1" applyBorder="1"/>
    <xf numFmtId="0" fontId="22" fillId="0" borderId="21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25" fillId="0" borderId="52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/>
    </xf>
    <xf numFmtId="0" fontId="43" fillId="0" borderId="45" xfId="0" applyFont="1" applyFill="1" applyBorder="1" applyAlignment="1">
      <alignment vertical="center"/>
    </xf>
    <xf numFmtId="0" fontId="43" fillId="0" borderId="46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44" fillId="0" borderId="45" xfId="0" applyFont="1" applyFill="1" applyBorder="1" applyAlignment="1">
      <alignment vertical="center"/>
    </xf>
    <xf numFmtId="0" fontId="44" fillId="0" borderId="46" xfId="0" applyFont="1" applyFill="1" applyBorder="1" applyAlignment="1">
      <alignment vertical="center"/>
    </xf>
    <xf numFmtId="0" fontId="44" fillId="0" borderId="47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right" vertical="center" wrapText="1"/>
    </xf>
    <xf numFmtId="0" fontId="22" fillId="0" borderId="35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5" fillId="0" borderId="39" xfId="0" applyFont="1" applyBorder="1" applyAlignment="1">
      <alignment horizontal="left" vertical="top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/>
    </xf>
    <xf numFmtId="0" fontId="34" fillId="0" borderId="26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18" borderId="2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/>
    </xf>
    <xf numFmtId="0" fontId="36" fillId="0" borderId="1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 vertical="top"/>
    </xf>
    <xf numFmtId="0" fontId="22" fillId="0" borderId="2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32856427516207E-2"/>
          <c:y val="5.8441743740309644E-2"/>
          <c:w val="0.6836751725804483"/>
          <c:h val="0.87013262902238808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'fitxa tipus '!$H$19:$H$23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 formatCode="0">
                  <c:v>1.33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906032"/>
        <c:axId val="776890800"/>
      </c:radarChart>
      <c:catAx>
        <c:axId val="776906032"/>
        <c:scaling>
          <c:orientation val="maxMin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890800"/>
        <c:crossesAt val="0"/>
        <c:auto val="0"/>
        <c:lblAlgn val="ctr"/>
        <c:lblOffset val="100"/>
        <c:noMultiLvlLbl val="0"/>
      </c:catAx>
      <c:valAx>
        <c:axId val="77689080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minorGridlines>
          <c:spPr>
            <a:ln w="3175">
              <a:solidFill>
                <a:srgbClr val="B3B3B3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  <a:prstDash val="solid"/>
          </a:ln>
        </c:spPr>
        <c:crossAx val="776906032"/>
        <c:crosses val="max"/>
        <c:crossBetween val="midCat"/>
        <c:majorUnit val="4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4363997588243"/>
          <c:y val="6.4935270822566268E-2"/>
          <c:w val="0.53846260291980907"/>
          <c:h val="0.86363910194013149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'fitxa tipus '!$H$39:$H$41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898960"/>
        <c:axId val="776899504"/>
      </c:radarChart>
      <c:catAx>
        <c:axId val="776898960"/>
        <c:scaling>
          <c:orientation val="maxMin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899504"/>
        <c:crossesAt val="0"/>
        <c:auto val="0"/>
        <c:lblAlgn val="ctr"/>
        <c:lblOffset val="100"/>
        <c:noMultiLvlLbl val="0"/>
      </c:catAx>
      <c:valAx>
        <c:axId val="776899504"/>
        <c:scaling>
          <c:orientation val="minMax"/>
          <c:max val="4"/>
        </c:scaling>
        <c:delete val="0"/>
        <c:axPos val="l"/>
        <c:minorGridlines>
          <c:spPr>
            <a:ln w="3175">
              <a:solidFill>
                <a:srgbClr val="B3B3B3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  <a:prstDash val="solid"/>
          </a:ln>
        </c:spPr>
        <c:crossAx val="7768989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18</xdr:row>
      <xdr:rowOff>76200</xdr:rowOff>
    </xdr:from>
    <xdr:to>
      <xdr:col>2</xdr:col>
      <xdr:colOff>638175</xdr:colOff>
      <xdr:row>22</xdr:row>
      <xdr:rowOff>133350</xdr:rowOff>
    </xdr:to>
    <xdr:graphicFrame macro="">
      <xdr:nvGraphicFramePr>
        <xdr:cNvPr id="15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676275</xdr:colOff>
      <xdr:row>18</xdr:row>
      <xdr:rowOff>0</xdr:rowOff>
    </xdr:from>
    <xdr:to>
      <xdr:col>2</xdr:col>
      <xdr:colOff>371475</xdr:colOff>
      <xdr:row>18</xdr:row>
      <xdr:rowOff>219075</xdr:rowOff>
    </xdr:to>
    <xdr:sp macro="" textlink="" fLocksText="0">
      <xdr:nvSpPr>
        <xdr:cNvPr id="1026" name="2 CuadroTexto"/>
        <xdr:cNvSpPr txBox="1">
          <a:spLocks noChangeArrowheads="1"/>
        </xdr:cNvSpPr>
      </xdr:nvSpPr>
      <xdr:spPr bwMode="auto">
        <a:xfrm>
          <a:off x="1666875" y="4733925"/>
          <a:ext cx="581025" cy="219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IGGC</a:t>
          </a:r>
        </a:p>
      </xdr:txBody>
    </xdr:sp>
    <xdr:clientData/>
  </xdr:twoCellAnchor>
  <xdr:twoCellAnchor>
    <xdr:from>
      <xdr:col>2</xdr:col>
      <xdr:colOff>352425</xdr:colOff>
      <xdr:row>19</xdr:row>
      <xdr:rowOff>142875</xdr:rowOff>
    </xdr:from>
    <xdr:to>
      <xdr:col>3</xdr:col>
      <xdr:colOff>0</xdr:colOff>
      <xdr:row>20</xdr:row>
      <xdr:rowOff>114300</xdr:rowOff>
    </xdr:to>
    <xdr:sp macro="" textlink="" fLocksText="0">
      <xdr:nvSpPr>
        <xdr:cNvPr id="1027" name="3 CuadroTexto"/>
        <xdr:cNvSpPr txBox="1">
          <a:spLocks noChangeArrowheads="1"/>
        </xdr:cNvSpPr>
      </xdr:nvSpPr>
      <xdr:spPr bwMode="auto">
        <a:xfrm>
          <a:off x="2095500" y="3762375"/>
          <a:ext cx="390525" cy="161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IIUC</a:t>
          </a:r>
        </a:p>
      </xdr:txBody>
    </xdr:sp>
    <xdr:clientData/>
  </xdr:twoCellAnchor>
  <xdr:twoCellAnchor>
    <xdr:from>
      <xdr:col>2</xdr:col>
      <xdr:colOff>142875</xdr:colOff>
      <xdr:row>22</xdr:row>
      <xdr:rowOff>19050</xdr:rowOff>
    </xdr:from>
    <xdr:to>
      <xdr:col>2</xdr:col>
      <xdr:colOff>714375</xdr:colOff>
      <xdr:row>22</xdr:row>
      <xdr:rowOff>238125</xdr:rowOff>
    </xdr:to>
    <xdr:sp macro="" textlink="" fLocksText="0">
      <xdr:nvSpPr>
        <xdr:cNvPr id="1028" name="4 CuadroTexto"/>
        <xdr:cNvSpPr txBox="1">
          <a:spLocks noChangeArrowheads="1"/>
        </xdr:cNvSpPr>
      </xdr:nvSpPr>
      <xdr:spPr bwMode="auto">
        <a:xfrm>
          <a:off x="2019300" y="5972175"/>
          <a:ext cx="571500" cy="219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IGOA</a:t>
          </a:r>
        </a:p>
      </xdr:txBody>
    </xdr:sp>
    <xdr:clientData/>
  </xdr:twoCellAnchor>
  <xdr:twoCellAnchor>
    <xdr:from>
      <xdr:col>0</xdr:col>
      <xdr:colOff>742950</xdr:colOff>
      <xdr:row>22</xdr:row>
      <xdr:rowOff>38100</xdr:rowOff>
    </xdr:from>
    <xdr:to>
      <xdr:col>1</xdr:col>
      <xdr:colOff>409575</xdr:colOff>
      <xdr:row>22</xdr:row>
      <xdr:rowOff>257175</xdr:rowOff>
    </xdr:to>
    <xdr:sp macro="" textlink="" fLocksText="0">
      <xdr:nvSpPr>
        <xdr:cNvPr id="1029" name="5 CuadroTexto"/>
        <xdr:cNvSpPr txBox="1">
          <a:spLocks noChangeArrowheads="1"/>
        </xdr:cNvSpPr>
      </xdr:nvSpPr>
      <xdr:spPr bwMode="auto">
        <a:xfrm>
          <a:off x="828675" y="5991225"/>
          <a:ext cx="571500" cy="219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IE</a:t>
          </a:r>
        </a:p>
      </xdr:txBody>
    </xdr:sp>
    <xdr:clientData/>
  </xdr:twoCellAnchor>
  <xdr:twoCellAnchor>
    <xdr:from>
      <xdr:col>0</xdr:col>
      <xdr:colOff>457200</xdr:colOff>
      <xdr:row>19</xdr:row>
      <xdr:rowOff>133350</xdr:rowOff>
    </xdr:from>
    <xdr:to>
      <xdr:col>0</xdr:col>
      <xdr:colOff>781050</xdr:colOff>
      <xdr:row>20</xdr:row>
      <xdr:rowOff>123825</xdr:rowOff>
    </xdr:to>
    <xdr:sp macro="" textlink="" fLocksText="0">
      <xdr:nvSpPr>
        <xdr:cNvPr id="1030" name="6 CuadroTexto"/>
        <xdr:cNvSpPr txBox="1">
          <a:spLocks noChangeArrowheads="1"/>
        </xdr:cNvSpPr>
      </xdr:nvSpPr>
      <xdr:spPr bwMode="auto">
        <a:xfrm>
          <a:off x="457200" y="3752850"/>
          <a:ext cx="323850" cy="180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ITC</a:t>
          </a:r>
        </a:p>
      </xdr:txBody>
    </xdr:sp>
    <xdr:clientData/>
  </xdr:twoCellAnchor>
  <xdr:twoCellAnchor>
    <xdr:from>
      <xdr:col>0</xdr:col>
      <xdr:colOff>419100</xdr:colOff>
      <xdr:row>38</xdr:row>
      <xdr:rowOff>66675</xdr:rowOff>
    </xdr:from>
    <xdr:to>
      <xdr:col>3</xdr:col>
      <xdr:colOff>247650</xdr:colOff>
      <xdr:row>43</xdr:row>
      <xdr:rowOff>38100</xdr:rowOff>
    </xdr:to>
    <xdr:graphicFrame macro="">
      <xdr:nvGraphicFramePr>
        <xdr:cNvPr id="15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342900</xdr:colOff>
      <xdr:row>38</xdr:row>
      <xdr:rowOff>19050</xdr:rowOff>
    </xdr:from>
    <xdr:to>
      <xdr:col>2</xdr:col>
      <xdr:colOff>28575</xdr:colOff>
      <xdr:row>38</xdr:row>
      <xdr:rowOff>238125</xdr:rowOff>
    </xdr:to>
    <xdr:sp macro="" textlink="" fLocksText="0">
      <xdr:nvSpPr>
        <xdr:cNvPr id="1032" name="8 CuadroTexto"/>
        <xdr:cNvSpPr txBox="1">
          <a:spLocks noChangeArrowheads="1"/>
        </xdr:cNvSpPr>
      </xdr:nvSpPr>
      <xdr:spPr bwMode="auto">
        <a:xfrm>
          <a:off x="1333500" y="10848975"/>
          <a:ext cx="571500" cy="219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IGC</a:t>
          </a:r>
        </a:p>
      </xdr:txBody>
    </xdr:sp>
    <xdr:clientData/>
  </xdr:twoCellAnchor>
  <xdr:twoCellAnchor>
    <xdr:from>
      <xdr:col>2</xdr:col>
      <xdr:colOff>85725</xdr:colOff>
      <xdr:row>41</xdr:row>
      <xdr:rowOff>9525</xdr:rowOff>
    </xdr:from>
    <xdr:to>
      <xdr:col>2</xdr:col>
      <xdr:colOff>657225</xdr:colOff>
      <xdr:row>41</xdr:row>
      <xdr:rowOff>228600</xdr:rowOff>
    </xdr:to>
    <xdr:sp macro="" textlink="" fLocksText="0">
      <xdr:nvSpPr>
        <xdr:cNvPr id="1033" name="9 CuadroTexto"/>
        <xdr:cNvSpPr txBox="1">
          <a:spLocks noChangeArrowheads="1"/>
        </xdr:cNvSpPr>
      </xdr:nvSpPr>
      <xdr:spPr bwMode="auto">
        <a:xfrm>
          <a:off x="1962150" y="11753850"/>
          <a:ext cx="571500" cy="219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IIU</a:t>
          </a:r>
        </a:p>
      </xdr:txBody>
    </xdr:sp>
    <xdr:clientData/>
  </xdr:twoCellAnchor>
  <xdr:twoCellAnchor>
    <xdr:from>
      <xdr:col>0</xdr:col>
      <xdr:colOff>209550</xdr:colOff>
      <xdr:row>41</xdr:row>
      <xdr:rowOff>19050</xdr:rowOff>
    </xdr:from>
    <xdr:to>
      <xdr:col>0</xdr:col>
      <xdr:colOff>781050</xdr:colOff>
      <xdr:row>41</xdr:row>
      <xdr:rowOff>238125</xdr:rowOff>
    </xdr:to>
    <xdr:sp macro="" textlink="" fLocksText="0">
      <xdr:nvSpPr>
        <xdr:cNvPr id="1034" name="10 CuadroTexto"/>
        <xdr:cNvSpPr txBox="1">
          <a:spLocks noChangeArrowheads="1"/>
        </xdr:cNvSpPr>
      </xdr:nvSpPr>
      <xdr:spPr bwMode="auto">
        <a:xfrm>
          <a:off x="295275" y="11763375"/>
          <a:ext cx="571500" cy="219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ca-ES" sz="900" b="1" i="0" u="none" strike="noStrike" baseline="0">
              <a:solidFill>
                <a:srgbClr val="969696"/>
              </a:solidFill>
              <a:latin typeface="Arial"/>
              <a:cs typeface="Arial"/>
            </a:rPr>
            <a:t>ITE</a:t>
          </a:r>
        </a:p>
      </xdr:txBody>
    </xdr:sp>
    <xdr:clientData/>
  </xdr:twoCellAnchor>
  <xdr:twoCellAnchor editAs="oneCell">
    <xdr:from>
      <xdr:col>4</xdr:col>
      <xdr:colOff>676275</xdr:colOff>
      <xdr:row>3</xdr:row>
      <xdr:rowOff>28575</xdr:rowOff>
    </xdr:from>
    <xdr:to>
      <xdr:col>7</xdr:col>
      <xdr:colOff>57150</xdr:colOff>
      <xdr:row>8</xdr:row>
      <xdr:rowOff>171450</xdr:rowOff>
    </xdr:to>
    <xdr:pic>
      <xdr:nvPicPr>
        <xdr:cNvPr id="1512" name="13 Imagen" descr="P6300281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71500"/>
          <a:ext cx="14668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9525</xdr:rowOff>
    </xdr:from>
    <xdr:to>
      <xdr:col>7</xdr:col>
      <xdr:colOff>685800</xdr:colOff>
      <xdr:row>2</xdr:row>
      <xdr:rowOff>142875</xdr:rowOff>
    </xdr:to>
    <xdr:pic>
      <xdr:nvPicPr>
        <xdr:cNvPr id="1513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9525"/>
          <a:ext cx="1238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47</xdr:row>
      <xdr:rowOff>76200</xdr:rowOff>
    </xdr:from>
    <xdr:to>
      <xdr:col>2</xdr:col>
      <xdr:colOff>733425</xdr:colOff>
      <xdr:row>50</xdr:row>
      <xdr:rowOff>247650</xdr:rowOff>
    </xdr:to>
    <xdr:pic>
      <xdr:nvPicPr>
        <xdr:cNvPr id="208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105650"/>
          <a:ext cx="1476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33</xdr:row>
      <xdr:rowOff>0</xdr:rowOff>
    </xdr:from>
    <xdr:to>
      <xdr:col>10</xdr:col>
      <xdr:colOff>552450</xdr:colOff>
      <xdr:row>36</xdr:row>
      <xdr:rowOff>142875</xdr:rowOff>
    </xdr:to>
    <xdr:pic>
      <xdr:nvPicPr>
        <xdr:cNvPr id="310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5010150"/>
          <a:ext cx="1476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txa_enllumenat_PAESC_febrer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ament línees estratègiques"/>
    </sheetNames>
    <sheetDataSet>
      <sheetData sheetId="0">
        <row r="5">
          <cell r="M5" t="str">
            <v>VM</v>
          </cell>
        </row>
        <row r="6">
          <cell r="M6" t="str">
            <v>VSAP</v>
          </cell>
        </row>
        <row r="7">
          <cell r="M7" t="str">
            <v>VSBP</v>
          </cell>
        </row>
        <row r="8">
          <cell r="M8" t="str">
            <v>LED</v>
          </cell>
        </row>
        <row r="9">
          <cell r="M9" t="str">
            <v>HM</v>
          </cell>
        </row>
        <row r="10">
          <cell r="M10" t="str">
            <v>FL</v>
          </cell>
        </row>
        <row r="11">
          <cell r="M1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zoomScale="85" zoomScaleNormal="85" workbookViewId="0">
      <selection activeCell="I9" sqref="I9"/>
    </sheetView>
  </sheetViews>
  <sheetFormatPr baseColWidth="10" defaultRowHeight="15" x14ac:dyDescent="0.25"/>
  <cols>
    <col min="1" max="1" width="14" customWidth="1"/>
    <col min="2" max="7" width="10.42578125" customWidth="1"/>
    <col min="8" max="10" width="10.5703125" customWidth="1"/>
    <col min="11" max="13" width="9.140625" customWidth="1"/>
    <col min="14" max="14" width="17.7109375" customWidth="1"/>
    <col min="15" max="15" width="22.7109375" customWidth="1"/>
    <col min="16" max="17" width="17.28515625" customWidth="1"/>
    <col min="21" max="21" width="2.28515625" customWidth="1"/>
    <col min="22" max="22" width="13.7109375" bestFit="1" customWidth="1"/>
  </cols>
  <sheetData>
    <row r="1" spans="1:24" x14ac:dyDescent="0.25">
      <c r="A1" s="3" t="s">
        <v>0</v>
      </c>
      <c r="B1" s="4">
        <v>1</v>
      </c>
      <c r="C1" s="166" t="s">
        <v>1</v>
      </c>
      <c r="D1" s="166"/>
      <c r="E1" s="166"/>
      <c r="F1" s="166"/>
      <c r="G1" s="166"/>
      <c r="H1" s="5"/>
      <c r="I1" s="5"/>
      <c r="J1" s="5"/>
      <c r="K1" s="6"/>
      <c r="L1" s="163" t="s">
        <v>2</v>
      </c>
      <c r="M1" s="164"/>
      <c r="N1" s="164"/>
      <c r="O1" s="164"/>
      <c r="P1" s="164"/>
      <c r="Q1" s="164"/>
      <c r="R1" s="164"/>
      <c r="S1" s="164"/>
      <c r="T1" s="165"/>
      <c r="U1" s="2"/>
      <c r="V1" s="2"/>
      <c r="W1" s="2"/>
      <c r="X1" s="2"/>
    </row>
    <row r="2" spans="1:24" s="14" customFormat="1" ht="14.25" customHeight="1" x14ac:dyDescent="0.25">
      <c r="A2" s="114" t="s">
        <v>3</v>
      </c>
      <c r="B2" s="114"/>
      <c r="C2" s="114"/>
      <c r="D2" s="114"/>
      <c r="E2" s="114"/>
      <c r="F2" s="114"/>
      <c r="G2" s="114"/>
      <c r="H2" s="114"/>
      <c r="I2" s="109"/>
      <c r="J2" s="109"/>
      <c r="K2" s="7"/>
      <c r="L2" s="8"/>
      <c r="M2" s="9"/>
      <c r="N2" s="10"/>
      <c r="O2" s="10" t="s">
        <v>4</v>
      </c>
      <c r="P2" s="10" t="s">
        <v>5</v>
      </c>
      <c r="Q2" s="10" t="s">
        <v>6</v>
      </c>
      <c r="R2" s="11"/>
      <c r="S2" s="10" t="s">
        <v>7</v>
      </c>
      <c r="T2" s="12"/>
      <c r="U2" s="13"/>
      <c r="V2" s="13"/>
      <c r="W2" s="13"/>
      <c r="X2" s="13"/>
    </row>
    <row r="3" spans="1:24" ht="13.5" customHeight="1" x14ac:dyDescent="0.25">
      <c r="A3" s="114"/>
      <c r="B3" s="114"/>
      <c r="C3" s="114"/>
      <c r="D3" s="114"/>
      <c r="E3" s="114"/>
      <c r="F3" s="114"/>
      <c r="G3" s="114"/>
      <c r="H3" s="114"/>
      <c r="I3" s="109"/>
      <c r="J3" s="109"/>
      <c r="K3" s="6"/>
      <c r="L3" s="15"/>
      <c r="M3" s="16"/>
      <c r="N3" s="16"/>
      <c r="O3" s="16"/>
      <c r="P3" s="16"/>
      <c r="Q3" s="16"/>
      <c r="R3" s="16"/>
      <c r="S3" s="16"/>
      <c r="T3" s="17"/>
      <c r="U3" s="2"/>
      <c r="V3" s="2"/>
      <c r="W3" s="2"/>
      <c r="X3" s="2"/>
    </row>
    <row r="4" spans="1:24" x14ac:dyDescent="0.25">
      <c r="A4" s="18" t="s">
        <v>8</v>
      </c>
      <c r="B4" s="168"/>
      <c r="C4" s="168"/>
      <c r="D4" s="168"/>
      <c r="E4" s="161"/>
      <c r="F4" s="161"/>
      <c r="G4" s="161"/>
      <c r="H4" s="161"/>
      <c r="I4" s="93"/>
      <c r="J4" s="93"/>
      <c r="K4" s="6"/>
      <c r="L4" s="15"/>
      <c r="M4" s="19" t="s">
        <v>9</v>
      </c>
      <c r="N4" s="16"/>
      <c r="O4" s="20" t="s">
        <v>10</v>
      </c>
      <c r="P4" s="20" t="s">
        <v>10</v>
      </c>
      <c r="Q4" s="20" t="s">
        <v>10</v>
      </c>
      <c r="R4" s="16"/>
      <c r="S4" s="20" t="s">
        <v>10</v>
      </c>
      <c r="T4" s="17"/>
      <c r="U4" s="2"/>
      <c r="V4" s="2"/>
      <c r="W4" s="2"/>
      <c r="X4" s="2"/>
    </row>
    <row r="5" spans="1:24" x14ac:dyDescent="0.25">
      <c r="A5" s="160" t="s">
        <v>11</v>
      </c>
      <c r="B5" s="160"/>
      <c r="C5" s="157"/>
      <c r="D5" s="157"/>
      <c r="E5" s="157"/>
      <c r="F5" s="157"/>
      <c r="G5" s="157"/>
      <c r="H5" s="157"/>
      <c r="I5" s="93"/>
      <c r="J5" s="93"/>
      <c r="K5" s="6"/>
      <c r="L5" s="15"/>
      <c r="M5" s="16" t="s">
        <v>12</v>
      </c>
      <c r="N5" s="16" t="s">
        <v>13</v>
      </c>
      <c r="O5" s="16" t="s">
        <v>14</v>
      </c>
      <c r="P5" s="21" t="s">
        <v>15</v>
      </c>
      <c r="Q5" s="16" t="s">
        <v>16</v>
      </c>
      <c r="R5" s="16"/>
      <c r="S5" s="16" t="s">
        <v>17</v>
      </c>
      <c r="T5" s="17"/>
      <c r="U5" s="2"/>
      <c r="V5" s="2"/>
      <c r="W5" s="2"/>
      <c r="X5" s="2"/>
    </row>
    <row r="6" spans="1:24" ht="15" customHeight="1" x14ac:dyDescent="0.25">
      <c r="A6" s="167" t="s">
        <v>18</v>
      </c>
      <c r="B6" s="167"/>
      <c r="C6" s="157" t="s">
        <v>19</v>
      </c>
      <c r="D6" s="157"/>
      <c r="E6" s="157"/>
      <c r="F6" s="157"/>
      <c r="G6" s="157"/>
      <c r="H6" s="157"/>
      <c r="I6" s="93"/>
      <c r="J6" s="93"/>
      <c r="K6" s="6"/>
      <c r="L6" s="15"/>
      <c r="M6" s="16" t="s">
        <v>17</v>
      </c>
      <c r="N6" s="16" t="s">
        <v>20</v>
      </c>
      <c r="O6" s="16" t="s">
        <v>21</v>
      </c>
      <c r="P6" s="16" t="s">
        <v>22</v>
      </c>
      <c r="Q6" s="16" t="s">
        <v>21</v>
      </c>
      <c r="R6" s="16"/>
      <c r="S6" s="16" t="s">
        <v>23</v>
      </c>
      <c r="T6" s="17"/>
      <c r="U6" s="2"/>
      <c r="V6" s="2"/>
      <c r="W6" s="2"/>
      <c r="X6" s="2"/>
    </row>
    <row r="7" spans="1:24" ht="15" customHeight="1" x14ac:dyDescent="0.25">
      <c r="A7" s="167" t="s">
        <v>24</v>
      </c>
      <c r="B7" s="167"/>
      <c r="C7" s="157"/>
      <c r="D7" s="157"/>
      <c r="E7" s="157"/>
      <c r="F7" s="157"/>
      <c r="G7" s="157"/>
      <c r="H7" s="157"/>
      <c r="I7" s="93"/>
      <c r="J7" s="93"/>
      <c r="K7" s="6"/>
      <c r="L7" s="15"/>
      <c r="M7" s="16" t="s">
        <v>23</v>
      </c>
      <c r="N7" s="16" t="s">
        <v>25</v>
      </c>
      <c r="O7" s="16" t="s">
        <v>26</v>
      </c>
      <c r="P7" s="16" t="s">
        <v>27</v>
      </c>
      <c r="Q7" s="16" t="s">
        <v>26</v>
      </c>
      <c r="R7" s="16"/>
      <c r="S7" s="16" t="s">
        <v>28</v>
      </c>
      <c r="T7" s="17"/>
      <c r="U7" s="2"/>
      <c r="V7" s="2"/>
      <c r="W7" s="2"/>
      <c r="X7" s="2"/>
    </row>
    <row r="8" spans="1:24" ht="15" customHeight="1" x14ac:dyDescent="0.25">
      <c r="A8" s="22" t="s">
        <v>239</v>
      </c>
      <c r="B8" s="23" t="s">
        <v>29</v>
      </c>
      <c r="C8" s="158" t="s">
        <v>30</v>
      </c>
      <c r="D8" s="158"/>
      <c r="E8" s="157"/>
      <c r="F8" s="157"/>
      <c r="G8" s="157"/>
      <c r="H8" s="157"/>
      <c r="I8" s="93"/>
      <c r="J8" s="93"/>
      <c r="K8" s="6"/>
      <c r="L8" s="15"/>
      <c r="M8" s="16" t="s">
        <v>28</v>
      </c>
      <c r="N8" s="16" t="s">
        <v>31</v>
      </c>
      <c r="O8" s="16" t="s">
        <v>32</v>
      </c>
      <c r="P8" s="16" t="s">
        <v>33</v>
      </c>
      <c r="Q8" s="16" t="s">
        <v>14</v>
      </c>
      <c r="R8" s="16"/>
      <c r="S8" s="16"/>
      <c r="T8" s="17"/>
      <c r="U8" s="2"/>
      <c r="V8" s="2"/>
      <c r="W8" s="2"/>
      <c r="X8" s="2"/>
    </row>
    <row r="9" spans="1:24" x14ac:dyDescent="0.25">
      <c r="A9" s="24" t="s">
        <v>34</v>
      </c>
      <c r="B9" s="25"/>
      <c r="C9" s="157"/>
      <c r="D9" s="157"/>
      <c r="E9" s="157"/>
      <c r="F9" s="157"/>
      <c r="G9" s="157"/>
      <c r="H9" s="157"/>
      <c r="I9" s="93"/>
      <c r="J9" s="93"/>
      <c r="K9" s="6"/>
      <c r="L9" s="15"/>
      <c r="M9" s="16" t="s">
        <v>35</v>
      </c>
      <c r="N9" s="16" t="s">
        <v>36</v>
      </c>
      <c r="O9" s="16" t="s">
        <v>37</v>
      </c>
      <c r="P9" s="16"/>
      <c r="Q9" s="16" t="s">
        <v>32</v>
      </c>
      <c r="R9" s="16"/>
      <c r="S9" s="16"/>
      <c r="T9" s="17"/>
      <c r="U9" s="2"/>
      <c r="V9" s="2"/>
      <c r="W9" s="2"/>
      <c r="X9" s="2"/>
    </row>
    <row r="10" spans="1:24" ht="15" customHeight="1" x14ac:dyDescent="0.25">
      <c r="A10" s="24" t="s">
        <v>38</v>
      </c>
      <c r="B10" s="25"/>
      <c r="C10" s="159"/>
      <c r="D10" s="159"/>
      <c r="E10" s="160" t="s">
        <v>39</v>
      </c>
      <c r="F10" s="160"/>
      <c r="G10" s="162"/>
      <c r="H10" s="162"/>
      <c r="I10" s="95"/>
      <c r="J10" s="95"/>
      <c r="K10" s="6"/>
      <c r="L10" s="15"/>
      <c r="M10" s="26"/>
      <c r="N10" s="16"/>
      <c r="O10" s="16" t="s">
        <v>22</v>
      </c>
      <c r="P10" s="16"/>
      <c r="Q10" s="16" t="s">
        <v>37</v>
      </c>
      <c r="R10" s="16"/>
      <c r="S10" s="16"/>
      <c r="T10" s="17"/>
      <c r="U10" s="2"/>
      <c r="V10" s="2"/>
      <c r="W10" s="2"/>
      <c r="X10" s="2"/>
    </row>
    <row r="11" spans="1:24" x14ac:dyDescent="0.25">
      <c r="A11" s="156"/>
      <c r="B11" s="156"/>
      <c r="C11" s="156"/>
      <c r="D11" s="156"/>
      <c r="E11" s="156"/>
      <c r="F11" s="156"/>
      <c r="G11" s="156"/>
      <c r="H11" s="156"/>
      <c r="I11" s="96"/>
      <c r="J11" s="96"/>
      <c r="K11" s="6"/>
      <c r="L11" s="15"/>
      <c r="M11" s="27"/>
      <c r="N11" s="16"/>
      <c r="O11" s="16" t="s">
        <v>27</v>
      </c>
      <c r="P11" s="16"/>
      <c r="Q11" s="16"/>
      <c r="R11" s="16"/>
      <c r="S11" s="16"/>
      <c r="T11" s="17"/>
      <c r="U11" s="2"/>
      <c r="V11" s="2"/>
      <c r="W11" s="2"/>
      <c r="X11" s="2"/>
    </row>
    <row r="12" spans="1:24" x14ac:dyDescent="0.25">
      <c r="A12" s="114" t="s">
        <v>40</v>
      </c>
      <c r="B12" s="114"/>
      <c r="C12" s="114"/>
      <c r="D12" s="114"/>
      <c r="E12" s="114"/>
      <c r="F12" s="114"/>
      <c r="G12" s="114"/>
      <c r="H12" s="114"/>
      <c r="I12" s="109"/>
      <c r="J12" s="109"/>
      <c r="K12" s="6"/>
      <c r="L12" s="15"/>
      <c r="M12" s="27"/>
      <c r="N12" s="28"/>
      <c r="O12" s="16" t="s">
        <v>41</v>
      </c>
      <c r="P12" s="16"/>
      <c r="Q12" s="16"/>
      <c r="R12" s="16"/>
      <c r="S12" s="16"/>
      <c r="T12" s="17"/>
      <c r="U12" s="2"/>
      <c r="V12" s="2"/>
      <c r="W12" s="2"/>
      <c r="X12" s="2"/>
    </row>
    <row r="13" spans="1:24" x14ac:dyDescent="0.25">
      <c r="A13" s="144" t="s">
        <v>42</v>
      </c>
      <c r="B13" s="144"/>
      <c r="C13" s="145" t="s">
        <v>43</v>
      </c>
      <c r="D13" s="145"/>
      <c r="E13" s="145" t="s">
        <v>44</v>
      </c>
      <c r="F13" s="145"/>
      <c r="G13" s="145" t="s">
        <v>45</v>
      </c>
      <c r="H13" s="145"/>
      <c r="I13" s="94"/>
      <c r="J13" s="94"/>
      <c r="K13" s="6"/>
      <c r="L13" s="29"/>
      <c r="M13" s="30"/>
      <c r="N13" s="31"/>
      <c r="O13" s="32"/>
      <c r="P13" s="32"/>
      <c r="Q13" s="32"/>
      <c r="R13" s="32"/>
      <c r="S13" s="32"/>
      <c r="T13" s="33"/>
      <c r="U13" s="2"/>
      <c r="V13" s="2"/>
      <c r="W13" s="2"/>
      <c r="X13" s="2"/>
    </row>
    <row r="14" spans="1:24" x14ac:dyDescent="0.25">
      <c r="A14" s="153" t="s">
        <v>46</v>
      </c>
      <c r="B14" s="153"/>
      <c r="C14" s="154"/>
      <c r="D14" s="154"/>
      <c r="E14" s="154"/>
      <c r="F14" s="154"/>
      <c r="G14" s="155"/>
      <c r="H14" s="155"/>
      <c r="I14" s="25"/>
      <c r="J14" s="25"/>
      <c r="K14" s="6"/>
      <c r="L14" s="1"/>
      <c r="M14" s="34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41" t="s">
        <v>47</v>
      </c>
      <c r="B15" s="141"/>
      <c r="C15" s="151"/>
      <c r="D15" s="151"/>
      <c r="E15" s="151"/>
      <c r="F15" s="151"/>
      <c r="G15" s="152"/>
      <c r="H15" s="152"/>
      <c r="I15" s="25"/>
      <c r="J15" s="25"/>
      <c r="K15" s="35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41" t="s">
        <v>48</v>
      </c>
      <c r="B16" s="141"/>
      <c r="C16" s="151"/>
      <c r="D16" s="151"/>
      <c r="E16" s="151"/>
      <c r="F16" s="151"/>
      <c r="G16" s="152"/>
      <c r="H16" s="152"/>
      <c r="I16" s="25"/>
      <c r="J16" s="25"/>
      <c r="K16" s="36"/>
    </row>
    <row r="17" spans="1:30" x14ac:dyDescent="0.25">
      <c r="A17" s="137"/>
      <c r="B17" s="137"/>
      <c r="C17" s="137"/>
      <c r="D17" s="137"/>
      <c r="E17" s="137"/>
      <c r="F17" s="137"/>
      <c r="G17" s="137"/>
      <c r="H17" s="137"/>
      <c r="I17" s="97"/>
      <c r="J17" s="97"/>
      <c r="K17" s="36"/>
      <c r="M17" s="37"/>
      <c r="N17" s="37"/>
      <c r="O17" s="37"/>
      <c r="P17" s="37"/>
      <c r="Q17" s="37"/>
    </row>
    <row r="18" spans="1:30" x14ac:dyDescent="0.25">
      <c r="A18" s="114" t="s">
        <v>49</v>
      </c>
      <c r="B18" s="114"/>
      <c r="C18" s="114"/>
      <c r="D18" s="114"/>
      <c r="E18" s="114"/>
      <c r="F18" s="114"/>
      <c r="G18" s="114"/>
      <c r="H18" s="114"/>
      <c r="I18" s="109"/>
      <c r="J18" s="109"/>
      <c r="L18" s="119" t="s">
        <v>50</v>
      </c>
      <c r="M18" s="119"/>
      <c r="N18" s="119"/>
      <c r="O18" s="119"/>
      <c r="P18" s="119"/>
      <c r="Q18" s="119"/>
      <c r="R18" s="39" t="s">
        <v>51</v>
      </c>
      <c r="S18" s="39" t="s">
        <v>52</v>
      </c>
      <c r="T18" s="39" t="s">
        <v>53</v>
      </c>
      <c r="U18" s="40"/>
      <c r="V18" s="40" t="s">
        <v>54</v>
      </c>
      <c r="X18" s="41"/>
      <c r="Y18" s="41"/>
      <c r="Z18" s="41"/>
      <c r="AA18" s="41"/>
      <c r="AB18" s="19"/>
      <c r="AC18" s="19"/>
      <c r="AD18" s="19"/>
    </row>
    <row r="19" spans="1:30" ht="15" customHeight="1" x14ac:dyDescent="0.25">
      <c r="A19" s="137"/>
      <c r="B19" s="137"/>
      <c r="C19" s="137"/>
      <c r="D19" s="138" t="s">
        <v>55</v>
      </c>
      <c r="E19" s="150" t="s">
        <v>56</v>
      </c>
      <c r="F19" s="150"/>
      <c r="G19" s="150"/>
      <c r="H19" s="42">
        <f>T23</f>
        <v>2</v>
      </c>
      <c r="I19" s="93"/>
      <c r="J19" s="93"/>
      <c r="L19" s="117" t="s">
        <v>57</v>
      </c>
      <c r="M19" s="117"/>
      <c r="N19" s="117"/>
      <c r="O19" s="117"/>
      <c r="P19" s="117"/>
      <c r="Q19" s="117"/>
      <c r="R19" s="39" t="s">
        <v>58</v>
      </c>
      <c r="S19" s="43"/>
      <c r="T19" s="44">
        <f>IF(R19="x",0,IF(S19="x",1,"R"))</f>
        <v>0</v>
      </c>
      <c r="U19" s="45"/>
      <c r="V19" s="45">
        <f>COUNTIF(T19:T22,"&lt;&gt;0")</f>
        <v>2</v>
      </c>
      <c r="W19" s="46"/>
      <c r="X19" s="47"/>
      <c r="Y19" s="47"/>
      <c r="Z19" s="47"/>
      <c r="AA19" s="47"/>
      <c r="AB19" s="48"/>
      <c r="AC19" s="48"/>
      <c r="AD19" s="48"/>
    </row>
    <row r="20" spans="1:30" x14ac:dyDescent="0.25">
      <c r="A20" s="137"/>
      <c r="B20" s="137"/>
      <c r="C20" s="137"/>
      <c r="D20" s="138"/>
      <c r="E20" s="139" t="s">
        <v>59</v>
      </c>
      <c r="F20" s="139"/>
      <c r="G20" s="139"/>
      <c r="H20" s="49">
        <f>T30</f>
        <v>0</v>
      </c>
      <c r="I20" s="93"/>
      <c r="J20" s="93"/>
      <c r="L20" s="117" t="s">
        <v>60</v>
      </c>
      <c r="M20" s="117"/>
      <c r="N20" s="117"/>
      <c r="O20" s="117"/>
      <c r="P20" s="117"/>
      <c r="Q20" s="117"/>
      <c r="R20" s="39" t="s">
        <v>58</v>
      </c>
      <c r="S20" s="43"/>
      <c r="T20" s="44">
        <f>IF(R20="x",0,IF(S20="x",1,"R"))</f>
        <v>0</v>
      </c>
      <c r="U20" s="45"/>
      <c r="V20" s="45"/>
      <c r="W20" s="46"/>
      <c r="X20" s="41"/>
      <c r="Y20" s="41"/>
      <c r="Z20" s="41"/>
      <c r="AA20" s="41"/>
      <c r="AB20" s="48"/>
      <c r="AC20" s="48"/>
      <c r="AD20" s="48"/>
    </row>
    <row r="21" spans="1:30" x14ac:dyDescent="0.25">
      <c r="A21" s="137"/>
      <c r="B21" s="137"/>
      <c r="C21" s="137"/>
      <c r="D21" s="138"/>
      <c r="E21" s="139" t="s">
        <v>214</v>
      </c>
      <c r="F21" s="139"/>
      <c r="G21" s="139"/>
      <c r="H21" s="49">
        <f>T37</f>
        <v>0</v>
      </c>
      <c r="I21" s="93"/>
      <c r="J21" s="93"/>
      <c r="L21" s="117" t="s">
        <v>61</v>
      </c>
      <c r="M21" s="117"/>
      <c r="N21" s="117"/>
      <c r="O21" s="117"/>
      <c r="P21" s="117"/>
      <c r="Q21" s="117"/>
      <c r="R21" s="43"/>
      <c r="S21" s="43" t="s">
        <v>58</v>
      </c>
      <c r="T21" s="44">
        <f>IF(R21="x",0,IF(S21="x",1,"R"))</f>
        <v>1</v>
      </c>
      <c r="U21" s="45"/>
      <c r="V21" s="45"/>
      <c r="W21" s="46"/>
      <c r="X21" s="50"/>
      <c r="Y21" s="50"/>
      <c r="Z21" s="50"/>
      <c r="AA21" s="50"/>
      <c r="AB21" s="48"/>
      <c r="AC21" s="48"/>
      <c r="AD21" s="48"/>
    </row>
    <row r="22" spans="1:30" x14ac:dyDescent="0.25">
      <c r="A22" s="137"/>
      <c r="B22" s="137"/>
      <c r="C22" s="137"/>
      <c r="D22" s="138"/>
      <c r="E22" s="139" t="s">
        <v>62</v>
      </c>
      <c r="F22" s="139"/>
      <c r="G22" s="139"/>
      <c r="H22" s="51">
        <f>T42</f>
        <v>1.33</v>
      </c>
      <c r="I22" s="110"/>
      <c r="J22" s="110"/>
      <c r="L22" s="117" t="s">
        <v>63</v>
      </c>
      <c r="M22" s="117"/>
      <c r="N22" s="117"/>
      <c r="O22" s="117"/>
      <c r="P22" s="117"/>
      <c r="Q22" s="117"/>
      <c r="R22" s="39"/>
      <c r="S22" s="43" t="s">
        <v>58</v>
      </c>
      <c r="T22" s="44">
        <f>IF(R22="x",0,IF(S22="x",1,"R"))</f>
        <v>1</v>
      </c>
      <c r="U22" s="45"/>
      <c r="V22" s="45"/>
      <c r="W22" s="46"/>
      <c r="X22" s="41"/>
      <c r="Y22" s="41"/>
      <c r="Z22" s="41"/>
      <c r="AA22" s="41"/>
      <c r="AB22" s="48"/>
      <c r="AC22" s="48"/>
      <c r="AD22" s="48"/>
    </row>
    <row r="23" spans="1:30" x14ac:dyDescent="0.25">
      <c r="A23" s="137"/>
      <c r="B23" s="137"/>
      <c r="C23" s="137"/>
      <c r="D23" s="138"/>
      <c r="E23" s="139" t="s">
        <v>64</v>
      </c>
      <c r="F23" s="139"/>
      <c r="G23" s="139"/>
      <c r="H23" s="49">
        <f>T47</f>
        <v>2</v>
      </c>
      <c r="I23" s="93"/>
      <c r="J23" s="93"/>
      <c r="L23" s="118" t="s">
        <v>65</v>
      </c>
      <c r="M23" s="118"/>
      <c r="N23" s="118"/>
      <c r="O23" s="118"/>
      <c r="P23" s="118"/>
      <c r="Q23" s="118"/>
      <c r="R23" s="118"/>
      <c r="S23" s="118"/>
      <c r="T23" s="38">
        <f>SUM(T19:T22)</f>
        <v>2</v>
      </c>
      <c r="U23" s="52"/>
      <c r="V23" s="40" t="s">
        <v>54</v>
      </c>
      <c r="X23" s="53"/>
      <c r="Y23" s="53"/>
      <c r="Z23" s="53"/>
      <c r="AA23" s="53"/>
      <c r="AB23" s="53"/>
      <c r="AC23" s="53"/>
      <c r="AD23" s="53"/>
    </row>
    <row r="24" spans="1:30" x14ac:dyDescent="0.25">
      <c r="A24" s="135" t="s">
        <v>66</v>
      </c>
      <c r="B24" s="135"/>
      <c r="C24" s="135"/>
      <c r="D24" s="135"/>
      <c r="E24" s="135"/>
      <c r="F24" s="135"/>
      <c r="G24" s="135"/>
      <c r="H24" s="135"/>
      <c r="I24" s="109"/>
      <c r="J24" s="109"/>
      <c r="L24" s="149" t="s">
        <v>67</v>
      </c>
      <c r="M24" s="149"/>
      <c r="N24" s="149"/>
      <c r="O24" s="149"/>
      <c r="P24" s="149"/>
      <c r="Q24" s="149"/>
      <c r="R24" s="54" t="s">
        <v>43</v>
      </c>
      <c r="S24" s="54" t="s">
        <v>44</v>
      </c>
      <c r="T24" s="54" t="s">
        <v>68</v>
      </c>
      <c r="U24" s="40"/>
      <c r="V24" s="45">
        <f>COUNTIF(S25:S29,"&gt;=0")</f>
        <v>0</v>
      </c>
      <c r="W24" s="45">
        <f>COUNTIF(S25:S29,"&gt;=0")</f>
        <v>0</v>
      </c>
      <c r="X24" t="s">
        <v>69</v>
      </c>
      <c r="Y24" t="s">
        <v>70</v>
      </c>
    </row>
    <row r="25" spans="1:30" x14ac:dyDescent="0.25">
      <c r="A25" s="131"/>
      <c r="B25" s="131"/>
      <c r="C25" s="131"/>
      <c r="D25" s="131"/>
      <c r="E25" s="131"/>
      <c r="F25" s="131"/>
      <c r="G25" s="131"/>
      <c r="H25" s="131"/>
      <c r="I25" s="111"/>
      <c r="J25" s="111"/>
      <c r="L25" s="117" t="s">
        <v>71</v>
      </c>
      <c r="M25" s="117"/>
      <c r="N25" s="117"/>
      <c r="O25" s="117"/>
      <c r="P25" s="117"/>
      <c r="Q25" s="117"/>
      <c r="R25" s="39"/>
      <c r="S25" s="43"/>
      <c r="T25" s="44" t="str">
        <f>IF(SUM(X25:Y25)&gt;0,AVERAGE(X25:Y25)," ")</f>
        <v xml:space="preserve"> </v>
      </c>
      <c r="U25" s="45"/>
      <c r="V25" s="126" t="str">
        <f>IF(V24&gt;=2,"MASSA RESPOSTES"," ")</f>
        <v xml:space="preserve"> </v>
      </c>
      <c r="W25" s="126" t="str">
        <f>IF(W24&gt;=2,"MASSA RESPOSTES"," ")</f>
        <v xml:space="preserve"> </v>
      </c>
      <c r="X25" s="44" t="str">
        <f>IF(R25="x",0," ")</f>
        <v xml:space="preserve"> </v>
      </c>
      <c r="Y25" s="44" t="str">
        <f>IF(S25="x",0," ")</f>
        <v xml:space="preserve"> </v>
      </c>
    </row>
    <row r="26" spans="1:30" x14ac:dyDescent="0.25">
      <c r="A26" s="131"/>
      <c r="B26" s="131"/>
      <c r="C26" s="131"/>
      <c r="D26" s="131"/>
      <c r="E26" s="131"/>
      <c r="F26" s="131"/>
      <c r="G26" s="131"/>
      <c r="H26" s="131"/>
      <c r="I26" s="111"/>
      <c r="J26" s="111"/>
      <c r="L26" s="117" t="s">
        <v>72</v>
      </c>
      <c r="M26" s="117"/>
      <c r="N26" s="117"/>
      <c r="O26" s="117"/>
      <c r="P26" s="117"/>
      <c r="Q26" s="117"/>
      <c r="R26" s="39"/>
      <c r="S26" s="43"/>
      <c r="T26" s="44" t="str">
        <f>IF(SUM(X26:Y26)&gt;0,AVERAGE(X26:Y26)," ")</f>
        <v xml:space="preserve"> </v>
      </c>
      <c r="U26" s="45"/>
      <c r="V26" s="126"/>
      <c r="W26" s="126"/>
      <c r="X26" s="44" t="str">
        <f>IF(R26="x",1," ")</f>
        <v xml:space="preserve"> </v>
      </c>
      <c r="Y26" s="44" t="str">
        <f>IF(S26="x",1," ")</f>
        <v xml:space="preserve"> </v>
      </c>
    </row>
    <row r="27" spans="1:30" x14ac:dyDescent="0.25">
      <c r="A27" s="131"/>
      <c r="B27" s="131"/>
      <c r="C27" s="131"/>
      <c r="D27" s="131"/>
      <c r="E27" s="131"/>
      <c r="F27" s="131"/>
      <c r="G27" s="131"/>
      <c r="H27" s="131"/>
      <c r="I27" s="111"/>
      <c r="J27" s="111"/>
      <c r="L27" s="117" t="s">
        <v>74</v>
      </c>
      <c r="M27" s="117"/>
      <c r="N27" s="117"/>
      <c r="O27" s="117"/>
      <c r="P27" s="117"/>
      <c r="Q27" s="117"/>
      <c r="R27" s="43"/>
      <c r="S27" s="43"/>
      <c r="T27" s="44" t="str">
        <f>IF(SUM(X27:Y27)&gt;0,AVERAGE(X27:Y27)," ")</f>
        <v xml:space="preserve"> </v>
      </c>
      <c r="U27" s="45"/>
      <c r="V27" s="126"/>
      <c r="W27" s="126"/>
      <c r="X27" s="44" t="str">
        <f>IF(R27="x",2," ")</f>
        <v xml:space="preserve"> </v>
      </c>
      <c r="Y27" s="44" t="str">
        <f>IF(S27="x",2," ")</f>
        <v xml:space="preserve"> </v>
      </c>
    </row>
    <row r="28" spans="1:30" x14ac:dyDescent="0.25">
      <c r="A28" s="131"/>
      <c r="B28" s="131"/>
      <c r="C28" s="131"/>
      <c r="D28" s="131"/>
      <c r="E28" s="131"/>
      <c r="F28" s="131"/>
      <c r="G28" s="131"/>
      <c r="H28" s="131"/>
      <c r="I28" s="111"/>
      <c r="J28" s="111"/>
      <c r="L28" s="117" t="s">
        <v>75</v>
      </c>
      <c r="M28" s="117"/>
      <c r="N28" s="117"/>
      <c r="O28" s="117"/>
      <c r="P28" s="117"/>
      <c r="Q28" s="117"/>
      <c r="R28" s="39"/>
      <c r="S28" s="43"/>
      <c r="T28" s="44" t="str">
        <f>IF(SUM(X28:Y28)&gt;0,AVERAGE(X28:Y28)," ")</f>
        <v xml:space="preserve"> </v>
      </c>
      <c r="U28" s="45"/>
      <c r="V28" s="126"/>
      <c r="W28" s="126"/>
      <c r="X28" s="44" t="str">
        <f>IF(R28="x",3," ")</f>
        <v xml:space="preserve"> </v>
      </c>
      <c r="Y28" s="44" t="str">
        <f>IF(S28="x",3," ")</f>
        <v xml:space="preserve"> </v>
      </c>
    </row>
    <row r="29" spans="1:30" x14ac:dyDescent="0.25">
      <c r="A29" s="148" t="s">
        <v>76</v>
      </c>
      <c r="B29" s="148"/>
      <c r="C29" s="148"/>
      <c r="D29" s="148"/>
      <c r="E29" s="148"/>
      <c r="F29" s="148"/>
      <c r="G29" s="148"/>
      <c r="H29" s="148"/>
      <c r="I29" s="109"/>
      <c r="J29" s="109"/>
      <c r="L29" s="117" t="s">
        <v>77</v>
      </c>
      <c r="M29" s="117"/>
      <c r="N29" s="117"/>
      <c r="O29" s="117"/>
      <c r="P29" s="117"/>
      <c r="Q29" s="117"/>
      <c r="R29" s="39"/>
      <c r="S29" s="43"/>
      <c r="T29" s="44" t="str">
        <f>IF(SUM(X29:Y29)&gt;0,AVERAGE(X29:Y29)," ")</f>
        <v xml:space="preserve"> </v>
      </c>
      <c r="U29" s="45"/>
      <c r="V29" s="126"/>
      <c r="W29" s="126"/>
      <c r="X29" s="44" t="str">
        <f>IF(R29="x",4," ")</f>
        <v xml:space="preserve"> </v>
      </c>
      <c r="Y29" s="44" t="str">
        <f>IF(S29="x",4," ")</f>
        <v xml:space="preserve"> </v>
      </c>
    </row>
    <row r="30" spans="1:30" x14ac:dyDescent="0.25">
      <c r="A30" s="131"/>
      <c r="B30" s="131"/>
      <c r="C30" s="131"/>
      <c r="D30" s="131"/>
      <c r="E30" s="131"/>
      <c r="F30" s="131"/>
      <c r="G30" s="131"/>
      <c r="H30" s="131"/>
      <c r="I30" s="111"/>
      <c r="J30" s="111"/>
      <c r="L30" s="118" t="s">
        <v>78</v>
      </c>
      <c r="M30" s="118"/>
      <c r="N30" s="118"/>
      <c r="O30" s="118"/>
      <c r="P30" s="118"/>
      <c r="Q30" s="118"/>
      <c r="R30" s="118"/>
      <c r="S30" s="118"/>
      <c r="T30" s="38">
        <f>IF(SUM(T25:T29)&gt;0,AVERAGE(T25:T29),0)</f>
        <v>0</v>
      </c>
      <c r="U30" s="52"/>
      <c r="V30" s="52"/>
    </row>
    <row r="31" spans="1:30" x14ac:dyDescent="0.25">
      <c r="A31" s="131"/>
      <c r="B31" s="131"/>
      <c r="C31" s="131"/>
      <c r="D31" s="131"/>
      <c r="E31" s="131"/>
      <c r="F31" s="131"/>
      <c r="G31" s="131"/>
      <c r="H31" s="131"/>
      <c r="I31" s="111"/>
      <c r="J31" s="111"/>
      <c r="L31" s="147" t="s">
        <v>79</v>
      </c>
      <c r="M31" s="147"/>
      <c r="N31" s="147"/>
      <c r="O31" s="147"/>
      <c r="P31" s="147"/>
      <c r="Q31" s="147"/>
      <c r="R31" s="147"/>
      <c r="S31" s="39" t="s">
        <v>80</v>
      </c>
      <c r="T31" s="39" t="s">
        <v>81</v>
      </c>
      <c r="U31" s="40"/>
      <c r="V31" s="40" t="s">
        <v>54</v>
      </c>
      <c r="W31" s="45">
        <f>COUNTIF(T32:T36,"&gt;=0")</f>
        <v>0</v>
      </c>
    </row>
    <row r="32" spans="1:30" x14ac:dyDescent="0.25">
      <c r="A32" s="131"/>
      <c r="B32" s="131"/>
      <c r="C32" s="131"/>
      <c r="D32" s="131"/>
      <c r="E32" s="131"/>
      <c r="F32" s="131"/>
      <c r="G32" s="131"/>
      <c r="H32" s="131"/>
      <c r="I32" s="111"/>
      <c r="J32" s="111"/>
      <c r="L32" s="117" t="s">
        <v>82</v>
      </c>
      <c r="M32" s="117"/>
      <c r="N32" s="117"/>
      <c r="O32" s="117"/>
      <c r="P32" s="117"/>
      <c r="Q32" s="117"/>
      <c r="R32" s="117"/>
      <c r="S32" s="43"/>
      <c r="T32" s="44" t="str">
        <f>IF(S32="x",0," ")</f>
        <v xml:space="preserve"> </v>
      </c>
      <c r="U32" s="45"/>
      <c r="V32" s="126" t="str">
        <f>IF(W31&gt;=2,"MASSA RESPOSTES"," ")</f>
        <v xml:space="preserve"> </v>
      </c>
    </row>
    <row r="33" spans="1:23" x14ac:dyDescent="0.25">
      <c r="A33" s="131"/>
      <c r="B33" s="131"/>
      <c r="C33" s="131"/>
      <c r="D33" s="131"/>
      <c r="E33" s="131"/>
      <c r="F33" s="131"/>
      <c r="G33" s="131"/>
      <c r="H33" s="131"/>
      <c r="I33" s="111"/>
      <c r="J33" s="111"/>
      <c r="L33" s="117" t="s">
        <v>83</v>
      </c>
      <c r="M33" s="117"/>
      <c r="N33" s="117"/>
      <c r="O33" s="117"/>
      <c r="P33" s="117"/>
      <c r="Q33" s="117"/>
      <c r="R33" s="117"/>
      <c r="S33" s="43"/>
      <c r="T33" s="44" t="str">
        <f>IF(S33="x",1," ")</f>
        <v xml:space="preserve"> </v>
      </c>
      <c r="U33" s="45"/>
      <c r="V33" s="126"/>
    </row>
    <row r="34" spans="1:23" x14ac:dyDescent="0.25">
      <c r="A34" s="114" t="s">
        <v>84</v>
      </c>
      <c r="B34" s="114"/>
      <c r="C34" s="114"/>
      <c r="D34" s="114"/>
      <c r="E34" s="114"/>
      <c r="F34" s="114"/>
      <c r="G34" s="114"/>
      <c r="H34" s="114"/>
      <c r="I34" s="109"/>
      <c r="J34" s="109"/>
      <c r="L34" s="117" t="s">
        <v>85</v>
      </c>
      <c r="M34" s="117"/>
      <c r="N34" s="117"/>
      <c r="O34" s="117"/>
      <c r="P34" s="117"/>
      <c r="Q34" s="117"/>
      <c r="R34" s="117" t="s">
        <v>58</v>
      </c>
      <c r="S34" s="43"/>
      <c r="T34" s="44" t="str">
        <f>IF(S34="x",2," ")</f>
        <v xml:space="preserve"> </v>
      </c>
      <c r="U34" s="45"/>
      <c r="V34" s="126"/>
    </row>
    <row r="35" spans="1:23" x14ac:dyDescent="0.25">
      <c r="A35" s="144" t="s">
        <v>86</v>
      </c>
      <c r="B35" s="144"/>
      <c r="C35" s="145" t="s">
        <v>87</v>
      </c>
      <c r="D35" s="145"/>
      <c r="E35" s="145" t="s">
        <v>88</v>
      </c>
      <c r="F35" s="145"/>
      <c r="G35" s="146" t="s">
        <v>89</v>
      </c>
      <c r="H35" s="146"/>
      <c r="I35" s="94"/>
      <c r="J35" s="94"/>
      <c r="L35" s="117" t="s">
        <v>90</v>
      </c>
      <c r="M35" s="117"/>
      <c r="N35" s="117"/>
      <c r="O35" s="117"/>
      <c r="P35" s="117"/>
      <c r="Q35" s="117"/>
      <c r="R35" s="117"/>
      <c r="S35" s="43"/>
      <c r="T35" s="44" t="str">
        <f>IF(S35="x",3," ")</f>
        <v xml:space="preserve"> </v>
      </c>
      <c r="U35" s="45"/>
      <c r="V35" s="126"/>
    </row>
    <row r="36" spans="1:23" x14ac:dyDescent="0.25">
      <c r="A36" s="141" t="s">
        <v>91</v>
      </c>
      <c r="B36" s="141"/>
      <c r="C36" s="142"/>
      <c r="D36" s="142"/>
      <c r="E36" s="142"/>
      <c r="F36" s="142"/>
      <c r="G36" s="142"/>
      <c r="H36" s="142"/>
      <c r="I36" s="96"/>
      <c r="J36" s="96"/>
      <c r="L36" s="117" t="s">
        <v>92</v>
      </c>
      <c r="M36" s="117"/>
      <c r="N36" s="117"/>
      <c r="O36" s="117"/>
      <c r="P36" s="117"/>
      <c r="Q36" s="117"/>
      <c r="R36" s="117"/>
      <c r="S36" s="43"/>
      <c r="T36" s="44" t="str">
        <f>IF(S36="x",4," ")</f>
        <v xml:space="preserve"> </v>
      </c>
      <c r="U36" s="45"/>
      <c r="V36" s="126"/>
    </row>
    <row r="37" spans="1:23" x14ac:dyDescent="0.25">
      <c r="A37" s="141" t="s">
        <v>93</v>
      </c>
      <c r="B37" s="141"/>
      <c r="C37" s="142"/>
      <c r="D37" s="142"/>
      <c r="E37" s="142"/>
      <c r="F37" s="142"/>
      <c r="G37" s="142"/>
      <c r="H37" s="142"/>
      <c r="I37" s="96"/>
      <c r="J37" s="96"/>
      <c r="L37" s="127" t="s">
        <v>79</v>
      </c>
      <c r="M37" s="127"/>
      <c r="N37" s="127"/>
      <c r="O37" s="127"/>
      <c r="P37" s="127"/>
      <c r="Q37" s="127"/>
      <c r="R37" s="127"/>
      <c r="S37" s="127"/>
      <c r="T37" s="38">
        <f>SUM(T32:T36)</f>
        <v>0</v>
      </c>
      <c r="U37" s="52"/>
      <c r="V37" s="52"/>
    </row>
    <row r="38" spans="1:23" x14ac:dyDescent="0.25">
      <c r="A38" s="141" t="s">
        <v>94</v>
      </c>
      <c r="B38" s="141"/>
      <c r="C38" s="142"/>
      <c r="D38" s="142"/>
      <c r="E38" s="142"/>
      <c r="F38" s="142"/>
      <c r="G38" s="143"/>
      <c r="H38" s="143"/>
      <c r="I38" s="96"/>
      <c r="J38" s="96"/>
      <c r="L38" s="119" t="s">
        <v>95</v>
      </c>
      <c r="M38" s="119"/>
      <c r="N38" s="119"/>
      <c r="O38" s="119"/>
      <c r="P38" s="119"/>
      <c r="Q38" s="119"/>
      <c r="R38" s="39" t="s">
        <v>51</v>
      </c>
      <c r="S38" s="39" t="s">
        <v>52</v>
      </c>
      <c r="T38" s="39" t="s">
        <v>96</v>
      </c>
      <c r="U38" s="40"/>
      <c r="V38" s="40"/>
    </row>
    <row r="39" spans="1:23" ht="15" customHeight="1" x14ac:dyDescent="0.25">
      <c r="A39" s="137"/>
      <c r="B39" s="137"/>
      <c r="C39" s="137"/>
      <c r="D39" s="138" t="s">
        <v>55</v>
      </c>
      <c r="E39" s="139" t="s">
        <v>97</v>
      </c>
      <c r="F39" s="139"/>
      <c r="G39" s="139"/>
      <c r="H39" s="42">
        <f>T54</f>
        <v>2</v>
      </c>
      <c r="I39" s="93"/>
      <c r="J39" s="93"/>
      <c r="L39" s="140" t="s">
        <v>98</v>
      </c>
      <c r="M39" s="140"/>
      <c r="N39" s="140"/>
      <c r="O39" s="140"/>
      <c r="P39" s="140"/>
      <c r="Q39" s="140"/>
      <c r="R39" s="39" t="s">
        <v>73</v>
      </c>
      <c r="S39" s="43"/>
      <c r="T39" s="44">
        <f>IF(R39="x",0,IF(S39="x",1.33,"R"))</f>
        <v>0</v>
      </c>
      <c r="U39" s="45"/>
      <c r="V39" s="45"/>
    </row>
    <row r="40" spans="1:23" x14ac:dyDescent="0.25">
      <c r="A40" s="137"/>
      <c r="B40" s="137"/>
      <c r="C40" s="137"/>
      <c r="D40" s="138"/>
      <c r="E40" s="139" t="s">
        <v>99</v>
      </c>
      <c r="F40" s="139"/>
      <c r="G40" s="139"/>
      <c r="H40" s="49">
        <f>T61</f>
        <v>1</v>
      </c>
      <c r="I40" s="93"/>
      <c r="J40" s="93"/>
      <c r="L40" s="140" t="s">
        <v>100</v>
      </c>
      <c r="M40" s="140"/>
      <c r="N40" s="140"/>
      <c r="O40" s="140"/>
      <c r="P40" s="140"/>
      <c r="Q40" s="140"/>
      <c r="R40" s="39" t="s">
        <v>73</v>
      </c>
      <c r="S40" s="43"/>
      <c r="T40" s="44">
        <f>IF(R40="x",0,IF(S40="x",1.33,"R"))</f>
        <v>0</v>
      </c>
      <c r="U40" s="45"/>
      <c r="V40" s="45"/>
    </row>
    <row r="41" spans="1:23" x14ac:dyDescent="0.25">
      <c r="A41" s="137"/>
      <c r="B41" s="137"/>
      <c r="C41" s="137"/>
      <c r="D41" s="138"/>
      <c r="E41" s="139" t="s">
        <v>101</v>
      </c>
      <c r="F41" s="139"/>
      <c r="G41" s="139"/>
      <c r="H41" s="49">
        <f>T68</f>
        <v>1.33</v>
      </c>
      <c r="I41" s="93"/>
      <c r="J41" s="93"/>
      <c r="L41" s="140" t="s">
        <v>102</v>
      </c>
      <c r="M41" s="140"/>
      <c r="N41" s="140"/>
      <c r="O41" s="140"/>
      <c r="P41" s="140"/>
      <c r="Q41" s="140"/>
      <c r="R41" s="43"/>
      <c r="S41" s="43" t="s">
        <v>58</v>
      </c>
      <c r="T41" s="44">
        <f>IF(R41="x",0,IF(S41="x",1.33,"R"))</f>
        <v>1.33</v>
      </c>
      <c r="U41" s="45"/>
      <c r="V41" s="45"/>
    </row>
    <row r="42" spans="1:23" x14ac:dyDescent="0.25">
      <c r="A42" s="137"/>
      <c r="B42" s="137"/>
      <c r="C42" s="137"/>
      <c r="D42" s="137"/>
      <c r="E42" s="137"/>
      <c r="F42" s="137"/>
      <c r="G42" s="137"/>
      <c r="H42" s="137"/>
      <c r="I42" s="97"/>
      <c r="J42" s="97"/>
      <c r="L42" s="118" t="s">
        <v>103</v>
      </c>
      <c r="M42" s="118"/>
      <c r="N42" s="118"/>
      <c r="O42" s="118"/>
      <c r="P42" s="118"/>
      <c r="Q42" s="118"/>
      <c r="R42" s="118"/>
      <c r="S42" s="118"/>
      <c r="T42" s="55">
        <f>SUM(T39:T41)</f>
        <v>1.33</v>
      </c>
      <c r="U42" s="52"/>
      <c r="V42" s="52"/>
    </row>
    <row r="43" spans="1:23" x14ac:dyDescent="0.25">
      <c r="A43" s="135" t="s">
        <v>66</v>
      </c>
      <c r="B43" s="135"/>
      <c r="C43" s="135"/>
      <c r="D43" s="135"/>
      <c r="E43" s="135"/>
      <c r="F43" s="135"/>
      <c r="G43" s="135"/>
      <c r="H43" s="135"/>
      <c r="I43" s="109"/>
      <c r="J43" s="109"/>
      <c r="L43" s="119" t="s">
        <v>104</v>
      </c>
      <c r="M43" s="119"/>
      <c r="N43" s="119"/>
      <c r="O43" s="119"/>
      <c r="P43" s="119"/>
      <c r="Q43" s="119"/>
      <c r="R43" s="119" t="s">
        <v>105</v>
      </c>
      <c r="S43" s="39" t="s">
        <v>80</v>
      </c>
      <c r="T43" s="39" t="s">
        <v>106</v>
      </c>
      <c r="U43" s="40"/>
      <c r="V43" s="40" t="s">
        <v>54</v>
      </c>
      <c r="W43" s="45">
        <f>COUNTIF(T44:T46,"&gt;=0")</f>
        <v>1</v>
      </c>
    </row>
    <row r="44" spans="1:23" x14ac:dyDescent="0.25">
      <c r="A44" s="131"/>
      <c r="B44" s="131"/>
      <c r="C44" s="131"/>
      <c r="D44" s="131"/>
      <c r="E44" s="131"/>
      <c r="F44" s="131"/>
      <c r="G44" s="131"/>
      <c r="H44" s="131"/>
      <c r="I44" s="111"/>
      <c r="J44" s="111"/>
      <c r="L44" s="117" t="s">
        <v>107</v>
      </c>
      <c r="M44" s="117"/>
      <c r="N44" s="117"/>
      <c r="O44" s="117"/>
      <c r="P44" s="117"/>
      <c r="Q44" s="117"/>
      <c r="R44" s="117"/>
      <c r="S44" s="43"/>
      <c r="T44" s="44" t="str">
        <f>IF(S44="x",0," ")</f>
        <v xml:space="preserve"> </v>
      </c>
      <c r="U44" s="45"/>
      <c r="V44" s="126" t="str">
        <f>IF(W43&gt;=2,"MASSA RESPOSTES"," ")</f>
        <v xml:space="preserve"> </v>
      </c>
    </row>
    <row r="45" spans="1:23" x14ac:dyDescent="0.25">
      <c r="A45" s="131"/>
      <c r="B45" s="131"/>
      <c r="C45" s="131"/>
      <c r="D45" s="131"/>
      <c r="E45" s="131"/>
      <c r="F45" s="131"/>
      <c r="G45" s="131"/>
      <c r="H45" s="131"/>
      <c r="I45" s="111"/>
      <c r="J45" s="111"/>
      <c r="L45" s="117" t="s">
        <v>108</v>
      </c>
      <c r="M45" s="117"/>
      <c r="N45" s="117"/>
      <c r="O45" s="117"/>
      <c r="P45" s="117"/>
      <c r="Q45" s="117"/>
      <c r="R45" s="117"/>
      <c r="S45" s="43" t="s">
        <v>73</v>
      </c>
      <c r="T45" s="44">
        <f>IF(S45="x",2," ")</f>
        <v>2</v>
      </c>
      <c r="U45" s="45"/>
      <c r="V45" s="126"/>
    </row>
    <row r="46" spans="1:23" x14ac:dyDescent="0.25">
      <c r="A46" s="131"/>
      <c r="B46" s="131"/>
      <c r="C46" s="131"/>
      <c r="D46" s="131"/>
      <c r="E46" s="131"/>
      <c r="F46" s="131"/>
      <c r="G46" s="131"/>
      <c r="H46" s="131"/>
      <c r="I46" s="111"/>
      <c r="J46" s="111"/>
      <c r="L46" s="117" t="s">
        <v>109</v>
      </c>
      <c r="M46" s="117"/>
      <c r="N46" s="117"/>
      <c r="O46" s="117"/>
      <c r="P46" s="117"/>
      <c r="Q46" s="117"/>
      <c r="R46" s="117" t="s">
        <v>58</v>
      </c>
      <c r="S46" s="43"/>
      <c r="T46" s="44" t="str">
        <f>IF(S46="x",4," ")</f>
        <v xml:space="preserve"> </v>
      </c>
      <c r="U46" s="45"/>
      <c r="V46" s="126"/>
    </row>
    <row r="47" spans="1:23" x14ac:dyDescent="0.25">
      <c r="A47" s="135" t="s">
        <v>76</v>
      </c>
      <c r="B47" s="135"/>
      <c r="C47" s="135"/>
      <c r="D47" s="135"/>
      <c r="E47" s="135"/>
      <c r="F47" s="135"/>
      <c r="G47" s="135"/>
      <c r="H47" s="135"/>
      <c r="I47" s="109"/>
      <c r="J47" s="109"/>
      <c r="L47" s="118" t="s">
        <v>104</v>
      </c>
      <c r="M47" s="118"/>
      <c r="N47" s="118"/>
      <c r="O47" s="118"/>
      <c r="P47" s="118"/>
      <c r="Q47" s="118"/>
      <c r="R47" s="118"/>
      <c r="S47" s="118"/>
      <c r="T47" s="38">
        <f>SUM(T44:T46)</f>
        <v>2</v>
      </c>
      <c r="U47" s="52"/>
      <c r="V47" s="56"/>
    </row>
    <row r="48" spans="1:23" ht="15.75" x14ac:dyDescent="0.25">
      <c r="A48" s="131"/>
      <c r="B48" s="131"/>
      <c r="C48" s="131"/>
      <c r="D48" s="131"/>
      <c r="E48" s="131"/>
      <c r="F48" s="131"/>
      <c r="G48" s="131"/>
      <c r="H48" s="131"/>
      <c r="I48" s="111"/>
      <c r="J48" s="111"/>
      <c r="L48" s="136" t="s">
        <v>110</v>
      </c>
      <c r="M48" s="136"/>
      <c r="N48" s="136"/>
      <c r="O48" s="136"/>
      <c r="P48" s="136"/>
      <c r="Q48" s="136"/>
      <c r="R48" s="136"/>
      <c r="S48" s="136"/>
      <c r="T48" s="136"/>
      <c r="V48" s="56"/>
    </row>
    <row r="49" spans="1:30" x14ac:dyDescent="0.25">
      <c r="A49" s="131"/>
      <c r="B49" s="131"/>
      <c r="C49" s="131"/>
      <c r="D49" s="131"/>
      <c r="E49" s="131"/>
      <c r="F49" s="131"/>
      <c r="G49" s="131"/>
      <c r="H49" s="131"/>
      <c r="I49" s="111"/>
      <c r="J49" s="111"/>
      <c r="L49" s="119" t="s">
        <v>111</v>
      </c>
      <c r="M49" s="119"/>
      <c r="N49" s="119"/>
      <c r="O49" s="119"/>
      <c r="P49" s="119"/>
      <c r="Q49" s="119"/>
      <c r="R49" s="39" t="s">
        <v>51</v>
      </c>
      <c r="S49" s="39" t="s">
        <v>52</v>
      </c>
      <c r="T49" s="39" t="s">
        <v>53</v>
      </c>
      <c r="U49" s="40"/>
      <c r="V49" s="40" t="s">
        <v>54</v>
      </c>
    </row>
    <row r="50" spans="1:30" x14ac:dyDescent="0.25">
      <c r="A50" s="131"/>
      <c r="B50" s="131"/>
      <c r="C50" s="131"/>
      <c r="D50" s="131"/>
      <c r="E50" s="131"/>
      <c r="F50" s="131"/>
      <c r="G50" s="131"/>
      <c r="H50" s="131"/>
      <c r="I50" s="111"/>
      <c r="J50" s="111"/>
      <c r="L50" s="117" t="s">
        <v>112</v>
      </c>
      <c r="M50" s="117"/>
      <c r="N50" s="117"/>
      <c r="O50" s="117"/>
      <c r="P50" s="117"/>
      <c r="Q50" s="117"/>
      <c r="R50" s="39" t="s">
        <v>58</v>
      </c>
      <c r="S50" s="43"/>
      <c r="T50" s="44">
        <f>IF(R50="x",0,IF(S50="x",1,"R"))</f>
        <v>0</v>
      </c>
      <c r="U50" s="45"/>
      <c r="V50" s="45">
        <f>COUNTIF(T50:T53,"&lt;&gt;0")</f>
        <v>2</v>
      </c>
      <c r="X50" s="57"/>
      <c r="Y50" s="36"/>
      <c r="Z50" s="36"/>
      <c r="AA50" s="36"/>
      <c r="AB50" s="58"/>
      <c r="AC50" s="36"/>
      <c r="AD50" s="36"/>
    </row>
    <row r="51" spans="1:30" x14ac:dyDescent="0.25">
      <c r="A51" s="114" t="s">
        <v>113</v>
      </c>
      <c r="B51" s="114"/>
      <c r="C51" s="114"/>
      <c r="D51" s="114"/>
      <c r="E51" s="114"/>
      <c r="F51" s="114"/>
      <c r="G51" s="114"/>
      <c r="H51" s="114"/>
      <c r="I51" s="109"/>
      <c r="J51" s="109"/>
      <c r="L51" s="117" t="s">
        <v>114</v>
      </c>
      <c r="M51" s="117"/>
      <c r="N51" s="117"/>
      <c r="O51" s="117"/>
      <c r="P51" s="117"/>
      <c r="Q51" s="117"/>
      <c r="R51" s="39" t="s">
        <v>58</v>
      </c>
      <c r="S51" s="43"/>
      <c r="T51" s="44">
        <f>IF(R51="x",0,IF(S51="x",1,"R"))</f>
        <v>0</v>
      </c>
      <c r="U51" s="45"/>
      <c r="V51" s="45"/>
    </row>
    <row r="52" spans="1:30" x14ac:dyDescent="0.25">
      <c r="A52" s="131"/>
      <c r="B52" s="131"/>
      <c r="C52" s="131"/>
      <c r="D52" s="131"/>
      <c r="E52" s="131"/>
      <c r="F52" s="131"/>
      <c r="G52" s="131"/>
      <c r="H52" s="131"/>
      <c r="I52" s="111"/>
      <c r="J52" s="111"/>
      <c r="L52" s="117" t="s">
        <v>61</v>
      </c>
      <c r="M52" s="117"/>
      <c r="N52" s="117"/>
      <c r="O52" s="117"/>
      <c r="P52" s="117"/>
      <c r="Q52" s="117"/>
      <c r="R52" s="43"/>
      <c r="S52" s="43" t="s">
        <v>58</v>
      </c>
      <c r="T52" s="44">
        <f>IF(R52="x",0,IF(S52="x",1,"R"))</f>
        <v>1</v>
      </c>
      <c r="U52" s="45"/>
      <c r="V52" s="45"/>
    </row>
    <row r="53" spans="1:30" x14ac:dyDescent="0.25">
      <c r="A53" s="131"/>
      <c r="B53" s="131"/>
      <c r="C53" s="131"/>
      <c r="D53" s="131"/>
      <c r="E53" s="131"/>
      <c r="F53" s="131"/>
      <c r="G53" s="131"/>
      <c r="H53" s="131"/>
      <c r="I53" s="111"/>
      <c r="J53" s="111"/>
      <c r="L53" s="117" t="s">
        <v>115</v>
      </c>
      <c r="M53" s="117"/>
      <c r="N53" s="117"/>
      <c r="O53" s="117"/>
      <c r="P53" s="117"/>
      <c r="Q53" s="117"/>
      <c r="R53" s="39"/>
      <c r="S53" s="43" t="s">
        <v>58</v>
      </c>
      <c r="T53" s="44">
        <f>IF(R53="x",0,IF(S53="x",1,"R"))</f>
        <v>1</v>
      </c>
      <c r="U53" s="45"/>
      <c r="V53" s="45"/>
    </row>
    <row r="54" spans="1:30" x14ac:dyDescent="0.25">
      <c r="A54" s="131"/>
      <c r="B54" s="131"/>
      <c r="C54" s="131"/>
      <c r="D54" s="131"/>
      <c r="E54" s="131"/>
      <c r="F54" s="131"/>
      <c r="G54" s="131"/>
      <c r="H54" s="131"/>
      <c r="I54" s="111"/>
      <c r="J54" s="111"/>
      <c r="L54" s="118" t="s">
        <v>116</v>
      </c>
      <c r="M54" s="118"/>
      <c r="N54" s="118"/>
      <c r="O54" s="118"/>
      <c r="P54" s="118"/>
      <c r="Q54" s="118"/>
      <c r="R54" s="118"/>
      <c r="S54" s="118"/>
      <c r="T54" s="38">
        <f>SUM(T50:T53)</f>
        <v>2</v>
      </c>
    </row>
    <row r="55" spans="1:30" x14ac:dyDescent="0.25">
      <c r="A55" s="131"/>
      <c r="B55" s="131"/>
      <c r="C55" s="131"/>
      <c r="D55" s="131"/>
      <c r="E55" s="131"/>
      <c r="F55" s="131"/>
      <c r="G55" s="131"/>
      <c r="H55" s="131"/>
      <c r="I55" s="111"/>
      <c r="J55" s="111"/>
      <c r="L55" s="119" t="s">
        <v>117</v>
      </c>
      <c r="M55" s="119"/>
      <c r="N55" s="119"/>
      <c r="O55" s="119"/>
      <c r="P55" s="119"/>
      <c r="Q55" s="119"/>
      <c r="R55" s="119"/>
      <c r="S55" s="39" t="s">
        <v>80</v>
      </c>
      <c r="T55" s="39" t="s">
        <v>118</v>
      </c>
      <c r="U55" s="40"/>
      <c r="V55" s="40" t="s">
        <v>54</v>
      </c>
      <c r="W55" s="45">
        <f>COUNTIF(T56:T60,"&gt;=0")</f>
        <v>1</v>
      </c>
    </row>
    <row r="56" spans="1:30" x14ac:dyDescent="0.25">
      <c r="A56" s="114" t="s">
        <v>119</v>
      </c>
      <c r="B56" s="114"/>
      <c r="C56" s="114"/>
      <c r="D56" s="114"/>
      <c r="E56" s="114"/>
      <c r="F56" s="114"/>
      <c r="G56" s="114"/>
      <c r="H56" s="114"/>
      <c r="I56" s="109"/>
      <c r="J56" s="109"/>
      <c r="L56" s="117" t="s">
        <v>120</v>
      </c>
      <c r="M56" s="117"/>
      <c r="N56" s="117"/>
      <c r="O56" s="117"/>
      <c r="P56" s="117"/>
      <c r="Q56" s="117"/>
      <c r="R56" s="117"/>
      <c r="S56" s="43"/>
      <c r="T56" s="44" t="str">
        <f>IF(S56="x",0," ")</f>
        <v xml:space="preserve"> </v>
      </c>
      <c r="U56" s="45"/>
      <c r="V56" s="59" t="str">
        <f>IF(W55&gt;=2,"MASSA RESPOSTES"," ")</f>
        <v xml:space="preserve"> </v>
      </c>
    </row>
    <row r="57" spans="1:30" x14ac:dyDescent="0.25">
      <c r="A57" s="132" t="s">
        <v>121</v>
      </c>
      <c r="B57" s="132"/>
      <c r="C57" s="133" t="s">
        <v>122</v>
      </c>
      <c r="D57" s="133"/>
      <c r="E57" s="133" t="s">
        <v>123</v>
      </c>
      <c r="F57" s="133"/>
      <c r="G57" s="134" t="s">
        <v>124</v>
      </c>
      <c r="H57" s="134"/>
      <c r="I57" s="94"/>
      <c r="J57" s="94"/>
      <c r="L57" s="117" t="s">
        <v>125</v>
      </c>
      <c r="M57" s="117"/>
      <c r="N57" s="117"/>
      <c r="O57" s="117"/>
      <c r="P57" s="117"/>
      <c r="Q57" s="117"/>
      <c r="R57" s="117"/>
      <c r="S57" s="43" t="s">
        <v>73</v>
      </c>
      <c r="T57" s="44">
        <f>IF(S57="x",1," ")</f>
        <v>1</v>
      </c>
      <c r="U57" s="45"/>
      <c r="V57" s="59"/>
    </row>
    <row r="58" spans="1:30" x14ac:dyDescent="0.25">
      <c r="A58" s="128"/>
      <c r="B58" s="128"/>
      <c r="C58" s="129"/>
      <c r="D58" s="129"/>
      <c r="E58" s="129"/>
      <c r="F58" s="129"/>
      <c r="G58" s="130"/>
      <c r="H58" s="130"/>
      <c r="I58" s="92"/>
      <c r="J58" s="92"/>
      <c r="L58" s="117" t="s">
        <v>126</v>
      </c>
      <c r="M58" s="117"/>
      <c r="N58" s="117"/>
      <c r="O58" s="117"/>
      <c r="P58" s="117"/>
      <c r="Q58" s="117"/>
      <c r="R58" s="117" t="s">
        <v>58</v>
      </c>
      <c r="S58" s="43"/>
      <c r="T58" s="44" t="str">
        <f>IF(S58="x",2," ")</f>
        <v xml:space="preserve"> </v>
      </c>
      <c r="U58" s="45"/>
      <c r="V58" s="59"/>
    </row>
    <row r="59" spans="1:30" x14ac:dyDescent="0.25">
      <c r="A59" s="128"/>
      <c r="B59" s="128"/>
      <c r="C59" s="129"/>
      <c r="D59" s="129"/>
      <c r="E59" s="129"/>
      <c r="F59" s="129"/>
      <c r="G59" s="130"/>
      <c r="H59" s="130"/>
      <c r="I59" s="92"/>
      <c r="J59" s="92"/>
      <c r="L59" s="117" t="s">
        <v>127</v>
      </c>
      <c r="M59" s="117"/>
      <c r="N59" s="117"/>
      <c r="O59" s="117"/>
      <c r="P59" s="117"/>
      <c r="Q59" s="117"/>
      <c r="R59" s="117"/>
      <c r="S59" s="43"/>
      <c r="T59" s="44" t="str">
        <f>IF(S59="x",3," ")</f>
        <v xml:space="preserve"> </v>
      </c>
      <c r="U59" s="45"/>
      <c r="V59" s="59"/>
    </row>
    <row r="60" spans="1:30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L60" s="117" t="s">
        <v>128</v>
      </c>
      <c r="M60" s="117"/>
      <c r="N60" s="117"/>
      <c r="O60" s="117"/>
      <c r="P60" s="117"/>
      <c r="Q60" s="117"/>
      <c r="R60" s="117"/>
      <c r="S60" s="43"/>
      <c r="T60" s="44" t="str">
        <f>IF(S60="x",4," ")</f>
        <v xml:space="preserve"> </v>
      </c>
      <c r="U60" s="45"/>
      <c r="V60" s="59"/>
    </row>
    <row r="61" spans="1:30" ht="15.75" thickBot="1" x14ac:dyDescent="0.3">
      <c r="A61" s="114" t="s">
        <v>217</v>
      </c>
      <c r="B61" s="114"/>
      <c r="C61" s="114"/>
      <c r="D61" s="114"/>
      <c r="E61" s="114"/>
      <c r="F61" s="114"/>
      <c r="G61" s="114"/>
      <c r="H61" s="114"/>
      <c r="I61" s="109"/>
      <c r="J61" s="109"/>
      <c r="L61" s="118" t="s">
        <v>129</v>
      </c>
      <c r="M61" s="118"/>
      <c r="N61" s="118"/>
      <c r="O61" s="118"/>
      <c r="P61" s="118"/>
      <c r="Q61" s="118"/>
      <c r="R61" s="118"/>
      <c r="S61" s="118"/>
      <c r="T61" s="38">
        <f>AVERAGE(T56:T60)</f>
        <v>1</v>
      </c>
    </row>
    <row r="62" spans="1:30" ht="22.5" x14ac:dyDescent="0.25">
      <c r="A62" s="85" t="s">
        <v>218</v>
      </c>
      <c r="B62" s="86" t="s">
        <v>19</v>
      </c>
      <c r="C62" s="86" t="s">
        <v>19</v>
      </c>
      <c r="D62" s="86" t="s">
        <v>19</v>
      </c>
      <c r="E62" s="86" t="s">
        <v>19</v>
      </c>
      <c r="F62" s="86" t="s">
        <v>19</v>
      </c>
      <c r="G62" s="86" t="s">
        <v>19</v>
      </c>
      <c r="H62" s="86" t="s">
        <v>19</v>
      </c>
      <c r="I62" s="113"/>
      <c r="J62" s="113"/>
      <c r="L62" s="74"/>
      <c r="M62" s="74"/>
      <c r="N62" s="74"/>
      <c r="O62" s="74"/>
      <c r="P62" s="74"/>
      <c r="Q62" s="74"/>
      <c r="R62" s="74"/>
      <c r="S62" s="74"/>
      <c r="T62" s="38"/>
    </row>
    <row r="63" spans="1:30" ht="24.75" customHeight="1" x14ac:dyDescent="0.25">
      <c r="A63" s="75" t="s">
        <v>222</v>
      </c>
      <c r="B63" s="76"/>
      <c r="C63" s="76"/>
      <c r="D63" s="76"/>
      <c r="E63" s="76"/>
      <c r="F63" s="76"/>
      <c r="G63" s="76"/>
      <c r="H63" s="76"/>
      <c r="I63" s="112"/>
      <c r="J63" s="112"/>
      <c r="L63" s="119" t="s">
        <v>131</v>
      </c>
      <c r="M63" s="119"/>
      <c r="N63" s="119"/>
      <c r="O63" s="119"/>
      <c r="P63" s="119"/>
      <c r="Q63" s="119"/>
      <c r="R63" s="119"/>
      <c r="S63" s="39" t="s">
        <v>80</v>
      </c>
      <c r="T63" s="39" t="s">
        <v>132</v>
      </c>
      <c r="U63" s="40"/>
      <c r="V63" s="40" t="s">
        <v>54</v>
      </c>
      <c r="W63" s="45">
        <f>COUNTIF(T64:T67,"&gt;=0")</f>
        <v>1</v>
      </c>
    </row>
    <row r="64" spans="1:30" ht="24.75" customHeight="1" x14ac:dyDescent="0.25">
      <c r="A64" s="75" t="s">
        <v>223</v>
      </c>
      <c r="B64" s="76"/>
      <c r="C64" s="76"/>
      <c r="D64" s="76"/>
      <c r="E64" s="76"/>
      <c r="F64" s="76"/>
      <c r="G64" s="76"/>
      <c r="H64" s="76"/>
      <c r="I64" s="112"/>
      <c r="J64" s="112"/>
      <c r="L64" s="117" t="s">
        <v>133</v>
      </c>
      <c r="M64" s="117"/>
      <c r="N64" s="117"/>
      <c r="O64" s="117"/>
      <c r="P64" s="117"/>
      <c r="Q64" s="117"/>
      <c r="R64" s="117"/>
      <c r="S64" s="43"/>
      <c r="T64" s="44" t="str">
        <f>IF(S64="x",0," ")</f>
        <v xml:space="preserve"> </v>
      </c>
      <c r="U64" s="45"/>
      <c r="V64" s="126" t="str">
        <f>IF(W63&gt;=2,"MASSA RESPOSTES"," ")</f>
        <v xml:space="preserve"> </v>
      </c>
    </row>
    <row r="65" spans="1:22" ht="24.75" customHeight="1" x14ac:dyDescent="0.25">
      <c r="A65" s="75" t="s">
        <v>224</v>
      </c>
      <c r="B65" s="77">
        <f t="shared" ref="B65:H65" si="0">B63*B64/1000</f>
        <v>0</v>
      </c>
      <c r="C65" s="77">
        <f t="shared" si="0"/>
        <v>0</v>
      </c>
      <c r="D65" s="77">
        <f t="shared" si="0"/>
        <v>0</v>
      </c>
      <c r="E65" s="77">
        <f t="shared" si="0"/>
        <v>0</v>
      </c>
      <c r="F65" s="77">
        <f t="shared" si="0"/>
        <v>0</v>
      </c>
      <c r="G65" s="77">
        <f t="shared" si="0"/>
        <v>0</v>
      </c>
      <c r="H65" s="77">
        <f t="shared" si="0"/>
        <v>0</v>
      </c>
      <c r="I65" s="79"/>
      <c r="J65" s="79"/>
      <c r="L65" s="117" t="s">
        <v>216</v>
      </c>
      <c r="M65" s="117"/>
      <c r="N65" s="117"/>
      <c r="O65" s="117"/>
      <c r="P65" s="117"/>
      <c r="Q65" s="117"/>
      <c r="R65" s="117"/>
      <c r="S65" s="43" t="s">
        <v>58</v>
      </c>
      <c r="T65" s="44">
        <f>IF(S65="x",1.33," ")</f>
        <v>1.33</v>
      </c>
      <c r="U65" s="45"/>
      <c r="V65" s="126"/>
    </row>
    <row r="66" spans="1:22" ht="24" customHeight="1" x14ac:dyDescent="0.25">
      <c r="A66" s="78"/>
      <c r="B66" s="79"/>
      <c r="C66" s="79"/>
      <c r="D66" s="79"/>
      <c r="E66" s="79"/>
      <c r="F66" s="79"/>
      <c r="G66" s="79"/>
      <c r="H66" s="79"/>
      <c r="I66" s="79"/>
      <c r="J66" s="79"/>
      <c r="L66" s="117" t="s">
        <v>135</v>
      </c>
      <c r="M66" s="117"/>
      <c r="N66" s="117"/>
      <c r="O66" s="117"/>
      <c r="P66" s="117"/>
      <c r="Q66" s="117"/>
      <c r="R66" s="117"/>
      <c r="S66" s="43"/>
      <c r="T66" s="44" t="str">
        <f>IF(S66="x",2.66," ")</f>
        <v xml:space="preserve"> </v>
      </c>
      <c r="U66" s="45"/>
      <c r="V66" s="126"/>
    </row>
    <row r="67" spans="1:22" ht="24" customHeight="1" x14ac:dyDescent="0.25">
      <c r="A67" s="87" t="s">
        <v>218</v>
      </c>
      <c r="B67" s="88" t="s">
        <v>19</v>
      </c>
      <c r="C67" s="88" t="s">
        <v>19</v>
      </c>
      <c r="D67" s="88" t="s">
        <v>19</v>
      </c>
      <c r="E67" s="88" t="s">
        <v>19</v>
      </c>
      <c r="F67" s="88" t="s">
        <v>19</v>
      </c>
      <c r="G67" s="88" t="s">
        <v>19</v>
      </c>
      <c r="H67" s="88" t="s">
        <v>19</v>
      </c>
      <c r="I67" s="113"/>
      <c r="J67" s="113"/>
      <c r="L67" s="117" t="s">
        <v>136</v>
      </c>
      <c r="M67" s="117"/>
      <c r="N67" s="117"/>
      <c r="O67" s="117"/>
      <c r="P67" s="117"/>
      <c r="Q67" s="117"/>
      <c r="R67" s="117"/>
      <c r="S67" s="43"/>
      <c r="T67" s="44" t="str">
        <f>IF(S67="x",4," ")</f>
        <v xml:space="preserve"> </v>
      </c>
      <c r="U67" s="45"/>
      <c r="V67" s="126"/>
    </row>
    <row r="68" spans="1:22" ht="24.75" customHeight="1" x14ac:dyDescent="0.25">
      <c r="A68" s="75" t="s">
        <v>222</v>
      </c>
      <c r="B68" s="76"/>
      <c r="C68" s="76"/>
      <c r="D68" s="76"/>
      <c r="E68" s="76"/>
      <c r="F68" s="76"/>
      <c r="G68" s="76"/>
      <c r="H68" s="76"/>
      <c r="I68" s="112"/>
      <c r="J68" s="112"/>
      <c r="L68" s="127" t="s">
        <v>79</v>
      </c>
      <c r="M68" s="127"/>
      <c r="N68" s="127"/>
      <c r="O68" s="127"/>
      <c r="P68" s="127"/>
      <c r="Q68" s="127"/>
      <c r="R68" s="127"/>
      <c r="S68" s="127"/>
      <c r="T68" s="38">
        <f>SUM(T64:T67)</f>
        <v>1.33</v>
      </c>
      <c r="U68" s="52"/>
      <c r="V68" s="52"/>
    </row>
    <row r="69" spans="1:22" ht="24.75" customHeight="1" x14ac:dyDescent="0.25">
      <c r="A69" s="75" t="s">
        <v>223</v>
      </c>
      <c r="B69" s="76"/>
      <c r="C69" s="76"/>
      <c r="D69" s="76"/>
      <c r="E69" s="76"/>
      <c r="F69" s="76"/>
      <c r="G69" s="76"/>
      <c r="H69" s="76"/>
      <c r="I69" s="112"/>
      <c r="J69" s="112"/>
    </row>
    <row r="70" spans="1:22" ht="24.75" customHeight="1" x14ac:dyDescent="0.25">
      <c r="A70" s="75" t="s">
        <v>224</v>
      </c>
      <c r="B70" s="77">
        <f t="shared" ref="B70:H70" si="1">B68*B69/1000</f>
        <v>0</v>
      </c>
      <c r="C70" s="77">
        <f t="shared" si="1"/>
        <v>0</v>
      </c>
      <c r="D70" s="77">
        <f t="shared" si="1"/>
        <v>0</v>
      </c>
      <c r="E70" s="77">
        <f t="shared" si="1"/>
        <v>0</v>
      </c>
      <c r="F70" s="77">
        <f t="shared" si="1"/>
        <v>0</v>
      </c>
      <c r="G70" s="77">
        <f t="shared" si="1"/>
        <v>0</v>
      </c>
      <c r="H70" s="77">
        <f t="shared" si="1"/>
        <v>0</v>
      </c>
      <c r="I70" s="79"/>
      <c r="J70" s="79"/>
      <c r="L70" s="83" t="s">
        <v>219</v>
      </c>
      <c r="M70" s="120" t="s">
        <v>225</v>
      </c>
      <c r="N70" s="121"/>
      <c r="O70" s="121"/>
      <c r="P70" s="121"/>
      <c r="Q70" s="121"/>
      <c r="R70" s="121"/>
      <c r="S70" s="121"/>
      <c r="T70" s="122"/>
    </row>
    <row r="71" spans="1:22" ht="24" customHeight="1" x14ac:dyDescent="0.25">
      <c r="A71" s="78"/>
      <c r="B71" s="79"/>
      <c r="C71" s="79"/>
      <c r="D71" s="79"/>
      <c r="E71" s="79"/>
      <c r="F71" s="79"/>
      <c r="G71" s="79"/>
      <c r="H71" s="79"/>
      <c r="I71" s="79"/>
      <c r="J71" s="79"/>
      <c r="L71" s="83" t="s">
        <v>226</v>
      </c>
      <c r="M71" s="120" t="s">
        <v>227</v>
      </c>
      <c r="N71" s="121"/>
      <c r="O71" s="121"/>
      <c r="P71" s="121"/>
      <c r="Q71" s="121"/>
      <c r="R71" s="121"/>
      <c r="S71" s="121"/>
      <c r="T71" s="122"/>
    </row>
    <row r="72" spans="1:22" ht="15.75" thickBot="1" x14ac:dyDescent="0.3">
      <c r="A72" s="114" t="s">
        <v>130</v>
      </c>
      <c r="B72" s="114"/>
      <c r="C72" s="114"/>
      <c r="D72" s="114"/>
      <c r="E72" s="114"/>
      <c r="F72" s="114"/>
      <c r="G72" s="114"/>
      <c r="H72" s="114"/>
      <c r="I72" s="109"/>
      <c r="J72" s="109"/>
      <c r="L72" s="83" t="s">
        <v>220</v>
      </c>
      <c r="M72" s="120" t="s">
        <v>228</v>
      </c>
      <c r="N72" s="121"/>
      <c r="O72" s="121"/>
      <c r="P72" s="121"/>
      <c r="Q72" s="121"/>
      <c r="R72" s="121"/>
      <c r="S72" s="121"/>
      <c r="T72" s="122"/>
    </row>
    <row r="73" spans="1:22" x14ac:dyDescent="0.25">
      <c r="A73" s="115"/>
      <c r="B73" s="115"/>
      <c r="C73" s="115"/>
      <c r="D73" s="115"/>
      <c r="E73" s="115"/>
      <c r="F73" s="115"/>
      <c r="G73" s="115"/>
      <c r="H73" s="115"/>
      <c r="I73" s="98"/>
      <c r="J73" s="98"/>
      <c r="L73" s="83"/>
      <c r="M73" s="83"/>
      <c r="N73" s="83"/>
      <c r="O73" s="83"/>
      <c r="P73" s="83"/>
      <c r="Q73" s="83"/>
      <c r="R73" s="83"/>
      <c r="S73" s="83"/>
      <c r="T73" s="83"/>
    </row>
    <row r="74" spans="1:22" ht="15.75" thickBot="1" x14ac:dyDescent="0.3">
      <c r="A74" s="116"/>
      <c r="B74" s="116"/>
      <c r="C74" s="116"/>
      <c r="D74" s="116"/>
      <c r="E74" s="116"/>
      <c r="F74" s="116"/>
      <c r="G74" s="116"/>
      <c r="H74" s="116"/>
      <c r="I74" s="98"/>
      <c r="J74" s="98"/>
      <c r="L74" s="83" t="s">
        <v>229</v>
      </c>
      <c r="M74" s="120" t="s">
        <v>230</v>
      </c>
      <c r="N74" s="121"/>
      <c r="O74" s="121"/>
      <c r="P74" s="121"/>
      <c r="Q74" s="121"/>
      <c r="R74" s="121"/>
      <c r="S74" s="121"/>
      <c r="T74" s="122"/>
      <c r="U74" s="80"/>
      <c r="V74" s="36"/>
    </row>
    <row r="75" spans="1:22" x14ac:dyDescent="0.25">
      <c r="A75" s="116"/>
      <c r="B75" s="116"/>
      <c r="C75" s="116"/>
      <c r="D75" s="116"/>
      <c r="E75" s="116"/>
      <c r="F75" s="116"/>
      <c r="G75" s="116"/>
      <c r="H75" s="116"/>
      <c r="I75" s="98"/>
      <c r="J75" s="98"/>
      <c r="L75" s="83" t="s">
        <v>221</v>
      </c>
      <c r="M75" s="120" t="s">
        <v>231</v>
      </c>
      <c r="N75" s="121"/>
      <c r="O75" s="121"/>
      <c r="P75" s="121"/>
      <c r="Q75" s="121"/>
      <c r="R75" s="121"/>
      <c r="S75" s="121"/>
      <c r="T75" s="122"/>
      <c r="U75" s="81"/>
      <c r="V75" s="82"/>
    </row>
    <row r="76" spans="1:22" x14ac:dyDescent="0.25">
      <c r="A76" s="116"/>
      <c r="B76" s="116"/>
      <c r="C76" s="116"/>
      <c r="D76" s="116"/>
      <c r="E76" s="116"/>
      <c r="F76" s="116"/>
      <c r="G76" s="116"/>
      <c r="H76" s="116"/>
      <c r="I76" s="98"/>
      <c r="J76" s="98"/>
      <c r="L76" s="83" t="s">
        <v>232</v>
      </c>
      <c r="M76" s="120" t="s">
        <v>233</v>
      </c>
      <c r="N76" s="121"/>
      <c r="O76" s="121"/>
      <c r="P76" s="121"/>
      <c r="Q76" s="121"/>
      <c r="R76" s="121"/>
      <c r="S76" s="121"/>
      <c r="T76" s="122"/>
      <c r="U76" s="82"/>
      <c r="V76" s="82"/>
    </row>
    <row r="77" spans="1:22" x14ac:dyDescent="0.25">
      <c r="L77" s="83" t="s">
        <v>234</v>
      </c>
      <c r="M77" s="120" t="s">
        <v>235</v>
      </c>
      <c r="N77" s="121"/>
      <c r="O77" s="121"/>
      <c r="P77" s="121"/>
      <c r="Q77" s="121"/>
      <c r="R77" s="121"/>
      <c r="S77" s="121"/>
      <c r="T77" s="122"/>
      <c r="U77" s="82"/>
      <c r="V77" s="82"/>
    </row>
    <row r="78" spans="1:22" x14ac:dyDescent="0.25">
      <c r="L78" s="83" t="s">
        <v>236</v>
      </c>
      <c r="M78" s="120" t="s">
        <v>237</v>
      </c>
      <c r="N78" s="121"/>
      <c r="O78" s="121"/>
      <c r="P78" s="121"/>
      <c r="Q78" s="121"/>
      <c r="R78" s="121"/>
      <c r="S78" s="121"/>
      <c r="T78" s="122"/>
      <c r="U78" s="82"/>
      <c r="V78" s="82"/>
    </row>
    <row r="79" spans="1:22" x14ac:dyDescent="0.25">
      <c r="L79" s="84" t="s">
        <v>19</v>
      </c>
      <c r="M79" s="123" t="s">
        <v>238</v>
      </c>
      <c r="N79" s="124"/>
      <c r="O79" s="124"/>
      <c r="P79" s="124"/>
      <c r="Q79" s="124"/>
      <c r="R79" s="124"/>
      <c r="S79" s="124"/>
      <c r="T79" s="125"/>
      <c r="U79" s="82"/>
      <c r="V79" s="82"/>
    </row>
    <row r="80" spans="1:22" x14ac:dyDescent="0.25">
      <c r="B80" s="90"/>
      <c r="C80" s="90"/>
      <c r="D80" s="90"/>
      <c r="E80" s="90"/>
      <c r="F80" s="90"/>
      <c r="G80" s="90"/>
      <c r="H80" s="90"/>
      <c r="I80" s="90"/>
      <c r="J80" s="90"/>
      <c r="K80" s="90"/>
      <c r="U80" s="82"/>
      <c r="V80" s="82"/>
    </row>
    <row r="81" spans="21:22" x14ac:dyDescent="0.25">
      <c r="U81" s="82"/>
      <c r="V81" s="82"/>
    </row>
    <row r="82" spans="21:22" x14ac:dyDescent="0.25">
      <c r="U82" s="82"/>
      <c r="V82" s="82"/>
    </row>
  </sheetData>
  <sheetProtection selectLockedCells="1" selectUnlockedCells="1"/>
  <mergeCells count="157">
    <mergeCell ref="L1:T1"/>
    <mergeCell ref="V32:V36"/>
    <mergeCell ref="C1:G1"/>
    <mergeCell ref="A2:H3"/>
    <mergeCell ref="A5:B5"/>
    <mergeCell ref="C5:D5"/>
    <mergeCell ref="A6:B6"/>
    <mergeCell ref="C6:D6"/>
    <mergeCell ref="B4:D4"/>
    <mergeCell ref="A7:B7"/>
    <mergeCell ref="C7:D7"/>
    <mergeCell ref="C8:D8"/>
    <mergeCell ref="C9:D9"/>
    <mergeCell ref="C10:D10"/>
    <mergeCell ref="E10:F10"/>
    <mergeCell ref="E4:H9"/>
    <mergeCell ref="G10:H10"/>
    <mergeCell ref="A11:H11"/>
    <mergeCell ref="A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H17"/>
    <mergeCell ref="A18:H18"/>
    <mergeCell ref="L18:Q18"/>
    <mergeCell ref="A19:C23"/>
    <mergeCell ref="D19:D23"/>
    <mergeCell ref="E19:G19"/>
    <mergeCell ref="L19:Q19"/>
    <mergeCell ref="E20:G20"/>
    <mergeCell ref="L20:Q20"/>
    <mergeCell ref="E21:G21"/>
    <mergeCell ref="L21:Q21"/>
    <mergeCell ref="E22:G22"/>
    <mergeCell ref="L22:Q22"/>
    <mergeCell ref="E23:G23"/>
    <mergeCell ref="L23:S23"/>
    <mergeCell ref="A24:H24"/>
    <mergeCell ref="L24:Q24"/>
    <mergeCell ref="A25:H28"/>
    <mergeCell ref="L25:Q25"/>
    <mergeCell ref="V25:V29"/>
    <mergeCell ref="W25:W29"/>
    <mergeCell ref="L26:Q26"/>
    <mergeCell ref="L27:Q27"/>
    <mergeCell ref="L28:Q28"/>
    <mergeCell ref="A29:H29"/>
    <mergeCell ref="L29:Q29"/>
    <mergeCell ref="A30:H33"/>
    <mergeCell ref="L30:S30"/>
    <mergeCell ref="L31:R31"/>
    <mergeCell ref="L32:R32"/>
    <mergeCell ref="L33:R33"/>
    <mergeCell ref="A34:H34"/>
    <mergeCell ref="L34:R34"/>
    <mergeCell ref="A35:B35"/>
    <mergeCell ref="C35:D35"/>
    <mergeCell ref="E35:F35"/>
    <mergeCell ref="G35:H35"/>
    <mergeCell ref="L35:R35"/>
    <mergeCell ref="A36:B36"/>
    <mergeCell ref="C36:D36"/>
    <mergeCell ref="E36:F36"/>
    <mergeCell ref="G36:H36"/>
    <mergeCell ref="L36:R36"/>
    <mergeCell ref="L37:S37"/>
    <mergeCell ref="A38:B38"/>
    <mergeCell ref="C38:D38"/>
    <mergeCell ref="E38:F38"/>
    <mergeCell ref="G38:H38"/>
    <mergeCell ref="L38:Q38"/>
    <mergeCell ref="A37:B37"/>
    <mergeCell ref="C37:D37"/>
    <mergeCell ref="E37:F37"/>
    <mergeCell ref="G37:H37"/>
    <mergeCell ref="A39:C42"/>
    <mergeCell ref="D39:D41"/>
    <mergeCell ref="E39:G39"/>
    <mergeCell ref="L39:Q39"/>
    <mergeCell ref="E40:G40"/>
    <mergeCell ref="L40:Q40"/>
    <mergeCell ref="E41:G41"/>
    <mergeCell ref="L41:Q41"/>
    <mergeCell ref="D42:H42"/>
    <mergeCell ref="L42:S42"/>
    <mergeCell ref="A43:H43"/>
    <mergeCell ref="L43:R43"/>
    <mergeCell ref="A44:H46"/>
    <mergeCell ref="L44:R44"/>
    <mergeCell ref="V44:V46"/>
    <mergeCell ref="L45:R45"/>
    <mergeCell ref="L46:R46"/>
    <mergeCell ref="A47:H47"/>
    <mergeCell ref="L47:S47"/>
    <mergeCell ref="A48:H50"/>
    <mergeCell ref="L48:T48"/>
    <mergeCell ref="L49:Q49"/>
    <mergeCell ref="L50:Q50"/>
    <mergeCell ref="A51:H51"/>
    <mergeCell ref="L51:Q51"/>
    <mergeCell ref="A52:H54"/>
    <mergeCell ref="L52:Q52"/>
    <mergeCell ref="L53:Q53"/>
    <mergeCell ref="L54:S54"/>
    <mergeCell ref="L55:R55"/>
    <mergeCell ref="A56:H56"/>
    <mergeCell ref="L56:R56"/>
    <mergeCell ref="L58:R58"/>
    <mergeCell ref="L57:R57"/>
    <mergeCell ref="A57:B57"/>
    <mergeCell ref="C57:D57"/>
    <mergeCell ref="E57:F57"/>
    <mergeCell ref="G57:H57"/>
    <mergeCell ref="G58:H58"/>
    <mergeCell ref="A59:B59"/>
    <mergeCell ref="C59:D59"/>
    <mergeCell ref="E59:F59"/>
    <mergeCell ref="G59:H59"/>
    <mergeCell ref="A55:H55"/>
    <mergeCell ref="M75:T75"/>
    <mergeCell ref="L59:R59"/>
    <mergeCell ref="A58:B58"/>
    <mergeCell ref="C58:D58"/>
    <mergeCell ref="E58:F58"/>
    <mergeCell ref="M77:T77"/>
    <mergeCell ref="M74:T74"/>
    <mergeCell ref="M78:T78"/>
    <mergeCell ref="M79:T79"/>
    <mergeCell ref="V64:V67"/>
    <mergeCell ref="L65:R65"/>
    <mergeCell ref="L66:R66"/>
    <mergeCell ref="L67:R67"/>
    <mergeCell ref="L64:R64"/>
    <mergeCell ref="L68:S68"/>
    <mergeCell ref="A61:H61"/>
    <mergeCell ref="A73:H76"/>
    <mergeCell ref="L60:R60"/>
    <mergeCell ref="L61:S61"/>
    <mergeCell ref="A72:H72"/>
    <mergeCell ref="L63:R63"/>
    <mergeCell ref="M76:T76"/>
    <mergeCell ref="M70:T70"/>
    <mergeCell ref="M71:T71"/>
    <mergeCell ref="M72:T72"/>
  </mergeCells>
  <phoneticPr fontId="0" type="noConversion"/>
  <dataValidations count="9">
    <dataValidation type="list" operator="equal" allowBlank="1" sqref="U75">
      <formula1>#REF!</formula1>
    </dataValidation>
    <dataValidation type="list" operator="equal" allowBlank="1" sqref="B62:J62 B67:J67">
      <formula1>$L$70:$L$79</formula1>
    </dataValidation>
    <dataValidation type="list" allowBlank="1" showErrorMessage="1" sqref="C38:J38">
      <formula1>$R$4:$R$8</formula1>
      <formula2>0</formula2>
    </dataValidation>
    <dataValidation type="list" allowBlank="1" showErrorMessage="1" sqref="C15:C16 E15:E16 G15:G16">
      <formula1>$L$4:$L$10</formula1>
      <formula2>0</formula2>
    </dataValidation>
    <dataValidation type="list" allowBlank="1" showErrorMessage="1" sqref="C14">
      <formula1>$N$4:$N$13</formula1>
      <formula2>0</formula2>
    </dataValidation>
    <dataValidation type="list" allowBlank="1" showErrorMessage="1" sqref="C7:D7">
      <formula1>$M$5:$M$13</formula1>
      <formula2>0</formula2>
    </dataValidation>
    <dataValidation type="list" allowBlank="1" showErrorMessage="1" sqref="G14">
      <formula1>$P$4:$P$11</formula1>
      <formula2>0</formula2>
    </dataValidation>
    <dataValidation type="list" allowBlank="1" showErrorMessage="1" sqref="E14:F14">
      <formula1>$O$4:$O$9</formula1>
      <formula2>0</formula2>
    </dataValidation>
    <dataValidation operator="equal" allowBlank="1" sqref="G13:J13"/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workbookViewId="0">
      <pane ySplit="1" activePane="bottomLeft"/>
      <selection activeCell="B6" sqref="B6:G6"/>
      <selection pane="bottomLeft" activeCell="Y8" sqref="Y8"/>
    </sheetView>
  </sheetViews>
  <sheetFormatPr baseColWidth="10" defaultRowHeight="11.25" x14ac:dyDescent="0.2"/>
  <cols>
    <col min="1" max="1" width="1.5703125" style="60" customWidth="1"/>
    <col min="2" max="6" width="11.42578125" style="60"/>
    <col min="7" max="7" width="28.28515625" style="60" customWidth="1"/>
    <col min="8" max="8" width="2.5703125" style="61" customWidth="1"/>
    <col min="9" max="24" width="6.42578125" style="60" customWidth="1"/>
    <col min="25" max="16384" width="11.42578125" style="60"/>
  </cols>
  <sheetData>
    <row r="1" spans="2:24" x14ac:dyDescent="0.2">
      <c r="B1" s="62" t="s">
        <v>137</v>
      </c>
      <c r="G1" s="61"/>
      <c r="I1" s="170">
        <v>1</v>
      </c>
      <c r="J1" s="170"/>
      <c r="K1" s="170">
        <v>2</v>
      </c>
      <c r="L1" s="170"/>
      <c r="M1" s="170">
        <v>3</v>
      </c>
      <c r="N1" s="170"/>
      <c r="O1" s="170">
        <v>4</v>
      </c>
      <c r="P1" s="170"/>
      <c r="Q1" s="170">
        <v>5</v>
      </c>
      <c r="R1" s="170"/>
      <c r="S1" s="170">
        <v>6</v>
      </c>
      <c r="T1" s="170"/>
      <c r="U1" s="170">
        <v>7</v>
      </c>
      <c r="V1" s="170"/>
      <c r="W1" s="170">
        <v>8</v>
      </c>
      <c r="X1" s="170"/>
    </row>
    <row r="2" spans="2:24" x14ac:dyDescent="0.2">
      <c r="B2" s="63" t="s">
        <v>138</v>
      </c>
      <c r="C2" s="63"/>
      <c r="I2" s="60" t="s">
        <v>139</v>
      </c>
    </row>
    <row r="3" spans="2:24" x14ac:dyDescent="0.2">
      <c r="B3" s="64" t="s">
        <v>140</v>
      </c>
      <c r="C3" s="169"/>
      <c r="D3" s="169"/>
      <c r="E3" s="169"/>
      <c r="F3" s="64" t="s">
        <v>141</v>
      </c>
      <c r="G3" s="64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2:24" x14ac:dyDescent="0.2"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2:24" x14ac:dyDescent="0.2">
      <c r="B5" s="173" t="s">
        <v>50</v>
      </c>
      <c r="C5" s="173"/>
      <c r="D5" s="173"/>
      <c r="E5" s="173"/>
      <c r="F5" s="173"/>
      <c r="G5" s="173"/>
      <c r="I5" s="65" t="s">
        <v>51</v>
      </c>
      <c r="J5" s="65" t="s">
        <v>52</v>
      </c>
      <c r="K5" s="65" t="s">
        <v>51</v>
      </c>
      <c r="L5" s="65" t="s">
        <v>52</v>
      </c>
      <c r="M5" s="65" t="s">
        <v>51</v>
      </c>
      <c r="N5" s="65" t="s">
        <v>52</v>
      </c>
      <c r="O5" s="65" t="s">
        <v>51</v>
      </c>
      <c r="P5" s="65" t="s">
        <v>52</v>
      </c>
      <c r="Q5" s="65" t="s">
        <v>51</v>
      </c>
      <c r="R5" s="65" t="s">
        <v>52</v>
      </c>
      <c r="S5" s="65" t="s">
        <v>51</v>
      </c>
      <c r="T5" s="65" t="s">
        <v>52</v>
      </c>
      <c r="U5" s="65" t="s">
        <v>51</v>
      </c>
      <c r="V5" s="65" t="s">
        <v>52</v>
      </c>
      <c r="W5" s="65" t="s">
        <v>51</v>
      </c>
      <c r="X5" s="65" t="s">
        <v>52</v>
      </c>
    </row>
    <row r="6" spans="2:24" ht="19.5" customHeight="1" x14ac:dyDescent="0.2">
      <c r="B6" s="171" t="s">
        <v>57</v>
      </c>
      <c r="C6" s="171"/>
      <c r="D6" s="171"/>
      <c r="E6" s="171"/>
      <c r="F6" s="171"/>
      <c r="G6" s="171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2:24" ht="11.25" customHeight="1" x14ac:dyDescent="0.2">
      <c r="B7" s="171" t="s">
        <v>60</v>
      </c>
      <c r="C7" s="171"/>
      <c r="D7" s="171"/>
      <c r="E7" s="171"/>
      <c r="F7" s="171"/>
      <c r="G7" s="171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2:24" ht="11.25" customHeight="1" x14ac:dyDescent="0.2">
      <c r="B8" s="171" t="s">
        <v>61</v>
      </c>
      <c r="C8" s="171"/>
      <c r="D8" s="171"/>
      <c r="E8" s="171"/>
      <c r="F8" s="171"/>
      <c r="G8" s="171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2:24" ht="11.25" customHeight="1" x14ac:dyDescent="0.2">
      <c r="B9" s="171" t="s">
        <v>63</v>
      </c>
      <c r="C9" s="171"/>
      <c r="D9" s="171"/>
      <c r="E9" s="171"/>
      <c r="F9" s="171"/>
      <c r="G9" s="171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2:24" ht="11.25" customHeight="1" x14ac:dyDescent="0.2">
      <c r="B10" s="173" t="s">
        <v>67</v>
      </c>
      <c r="C10" s="173"/>
      <c r="D10" s="173"/>
      <c r="E10" s="173"/>
      <c r="F10" s="173"/>
      <c r="G10" s="173"/>
      <c r="I10" s="66" t="s">
        <v>142</v>
      </c>
      <c r="J10" s="66" t="s">
        <v>143</v>
      </c>
      <c r="K10" s="66" t="s">
        <v>142</v>
      </c>
      <c r="L10" s="66" t="s">
        <v>143</v>
      </c>
      <c r="M10" s="66" t="s">
        <v>142</v>
      </c>
      <c r="N10" s="66" t="s">
        <v>143</v>
      </c>
      <c r="O10" s="66" t="s">
        <v>142</v>
      </c>
      <c r="P10" s="66" t="s">
        <v>143</v>
      </c>
      <c r="Q10" s="66" t="s">
        <v>142</v>
      </c>
      <c r="R10" s="66" t="s">
        <v>143</v>
      </c>
      <c r="S10" s="66" t="s">
        <v>142</v>
      </c>
      <c r="T10" s="66" t="s">
        <v>143</v>
      </c>
      <c r="U10" s="66" t="s">
        <v>142</v>
      </c>
      <c r="V10" s="66" t="s">
        <v>143</v>
      </c>
      <c r="W10" s="66" t="s">
        <v>142</v>
      </c>
      <c r="X10" s="66" t="s">
        <v>143</v>
      </c>
    </row>
    <row r="11" spans="2:24" ht="11.25" customHeight="1" x14ac:dyDescent="0.2">
      <c r="B11" s="171" t="s">
        <v>71</v>
      </c>
      <c r="C11" s="171"/>
      <c r="D11" s="171"/>
      <c r="E11" s="171"/>
      <c r="F11" s="171"/>
      <c r="G11" s="171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2:24" ht="11.25" customHeight="1" x14ac:dyDescent="0.2">
      <c r="B12" s="171" t="s">
        <v>72</v>
      </c>
      <c r="C12" s="171"/>
      <c r="D12" s="171"/>
      <c r="E12" s="171"/>
      <c r="F12" s="171"/>
      <c r="G12" s="17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2:24" ht="16.149999999999999" customHeight="1" x14ac:dyDescent="0.2">
      <c r="B13" s="171" t="s">
        <v>144</v>
      </c>
      <c r="C13" s="171"/>
      <c r="D13" s="171"/>
      <c r="E13" s="171"/>
      <c r="F13" s="171"/>
      <c r="G13" s="171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2:24" ht="11.25" customHeight="1" x14ac:dyDescent="0.2">
      <c r="B14" s="171" t="s">
        <v>75</v>
      </c>
      <c r="C14" s="171"/>
      <c r="D14" s="171"/>
      <c r="E14" s="171"/>
      <c r="F14" s="171"/>
      <c r="G14" s="171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2:24" ht="11.25" customHeight="1" x14ac:dyDescent="0.2">
      <c r="B15" s="171" t="s">
        <v>77</v>
      </c>
      <c r="C15" s="171"/>
      <c r="D15" s="171"/>
      <c r="E15" s="171"/>
      <c r="F15" s="171"/>
      <c r="G15" s="171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2:24" ht="11.25" customHeight="1" x14ac:dyDescent="0.2">
      <c r="B16" s="175" t="s">
        <v>145</v>
      </c>
      <c r="C16" s="175"/>
      <c r="D16" s="175"/>
      <c r="E16" s="175"/>
      <c r="F16" s="175"/>
      <c r="G16" s="175"/>
      <c r="H16" s="67"/>
      <c r="I16" s="172" t="s">
        <v>80</v>
      </c>
      <c r="J16" s="172"/>
      <c r="K16" s="172" t="s">
        <v>80</v>
      </c>
      <c r="L16" s="172"/>
      <c r="M16" s="172" t="s">
        <v>80</v>
      </c>
      <c r="N16" s="172"/>
      <c r="O16" s="172" t="s">
        <v>80</v>
      </c>
      <c r="P16" s="172"/>
      <c r="Q16" s="172" t="s">
        <v>80</v>
      </c>
      <c r="R16" s="172"/>
      <c r="S16" s="172" t="s">
        <v>80</v>
      </c>
      <c r="T16" s="172"/>
      <c r="U16" s="172" t="s">
        <v>80</v>
      </c>
      <c r="V16" s="172"/>
      <c r="W16" s="172" t="s">
        <v>80</v>
      </c>
      <c r="X16" s="172"/>
    </row>
    <row r="17" spans="2:24" ht="11.25" customHeight="1" x14ac:dyDescent="0.2">
      <c r="B17" s="171" t="s">
        <v>82</v>
      </c>
      <c r="C17" s="171"/>
      <c r="D17" s="171"/>
      <c r="E17" s="171"/>
      <c r="F17" s="171"/>
      <c r="G17" s="171"/>
      <c r="H17" s="68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2:24" ht="16.149999999999999" customHeight="1" x14ac:dyDescent="0.2">
      <c r="B18" s="171" t="s">
        <v>83</v>
      </c>
      <c r="C18" s="171"/>
      <c r="D18" s="171"/>
      <c r="E18" s="171"/>
      <c r="F18" s="171"/>
      <c r="G18" s="171"/>
      <c r="H18" s="68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2:24" ht="11.25" customHeight="1" x14ac:dyDescent="0.2">
      <c r="B19" s="171" t="s">
        <v>85</v>
      </c>
      <c r="C19" s="171"/>
      <c r="D19" s="171"/>
      <c r="E19" s="171"/>
      <c r="F19" s="171"/>
      <c r="G19" s="171"/>
      <c r="H19" s="68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2:24" ht="11.25" customHeight="1" x14ac:dyDescent="0.2">
      <c r="B20" s="171" t="s">
        <v>90</v>
      </c>
      <c r="C20" s="171"/>
      <c r="D20" s="171"/>
      <c r="E20" s="171"/>
      <c r="F20" s="171"/>
      <c r="G20" s="171"/>
      <c r="H20" s="68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2:24" ht="12" customHeight="1" x14ac:dyDescent="0.2">
      <c r="B21" s="171" t="s">
        <v>92</v>
      </c>
      <c r="C21" s="171"/>
      <c r="D21" s="171"/>
      <c r="E21" s="171"/>
      <c r="F21" s="171"/>
      <c r="G21" s="171"/>
      <c r="H21" s="68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2:24" x14ac:dyDescent="0.2">
      <c r="B22" s="173" t="s">
        <v>95</v>
      </c>
      <c r="C22" s="173"/>
      <c r="D22" s="173"/>
      <c r="E22" s="173"/>
      <c r="F22" s="173"/>
      <c r="G22" s="173"/>
      <c r="I22" s="65" t="s">
        <v>51</v>
      </c>
      <c r="J22" s="65" t="s">
        <v>52</v>
      </c>
      <c r="K22" s="65" t="s">
        <v>51</v>
      </c>
      <c r="L22" s="65" t="s">
        <v>52</v>
      </c>
      <c r="M22" s="65" t="s">
        <v>51</v>
      </c>
      <c r="N22" s="65" t="s">
        <v>52</v>
      </c>
      <c r="O22" s="65" t="s">
        <v>51</v>
      </c>
      <c r="P22" s="65" t="s">
        <v>52</v>
      </c>
      <c r="Q22" s="65" t="s">
        <v>51</v>
      </c>
      <c r="R22" s="65" t="s">
        <v>52</v>
      </c>
      <c r="S22" s="65" t="s">
        <v>51</v>
      </c>
      <c r="T22" s="65" t="s">
        <v>52</v>
      </c>
      <c r="U22" s="65" t="s">
        <v>51</v>
      </c>
      <c r="V22" s="65" t="s">
        <v>52</v>
      </c>
      <c r="W22" s="65" t="s">
        <v>51</v>
      </c>
      <c r="X22" s="65" t="s">
        <v>52</v>
      </c>
    </row>
    <row r="23" spans="2:24" ht="16.149999999999999" customHeight="1" x14ac:dyDescent="0.2">
      <c r="B23" s="171" t="s">
        <v>98</v>
      </c>
      <c r="C23" s="171"/>
      <c r="D23" s="171"/>
      <c r="E23" s="171"/>
      <c r="F23" s="171"/>
      <c r="G23" s="171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2:24" ht="16.149999999999999" customHeight="1" x14ac:dyDescent="0.2">
      <c r="B24" s="171" t="s">
        <v>146</v>
      </c>
      <c r="C24" s="171"/>
      <c r="D24" s="171"/>
      <c r="E24" s="171"/>
      <c r="F24" s="171"/>
      <c r="G24" s="171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6.149999999999999" customHeight="1" x14ac:dyDescent="0.2">
      <c r="B25" s="171" t="s">
        <v>102</v>
      </c>
      <c r="C25" s="171"/>
      <c r="D25" s="171"/>
      <c r="E25" s="171"/>
      <c r="F25" s="171"/>
      <c r="G25" s="171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2:24" ht="11.25" customHeight="1" x14ac:dyDescent="0.2">
      <c r="B26" s="173" t="s">
        <v>147</v>
      </c>
      <c r="C26" s="173"/>
      <c r="D26" s="173"/>
      <c r="E26" s="173"/>
      <c r="F26" s="173"/>
      <c r="G26" s="173"/>
      <c r="H26" s="67"/>
      <c r="I26" s="172" t="s">
        <v>80</v>
      </c>
      <c r="J26" s="172"/>
      <c r="K26" s="172" t="s">
        <v>80</v>
      </c>
      <c r="L26" s="172"/>
      <c r="M26" s="172" t="s">
        <v>80</v>
      </c>
      <c r="N26" s="172"/>
      <c r="O26" s="172" t="s">
        <v>80</v>
      </c>
      <c r="P26" s="172"/>
      <c r="Q26" s="172" t="s">
        <v>80</v>
      </c>
      <c r="R26" s="172"/>
      <c r="S26" s="172" t="s">
        <v>80</v>
      </c>
      <c r="T26" s="172"/>
      <c r="U26" s="172" t="s">
        <v>80</v>
      </c>
      <c r="V26" s="172"/>
      <c r="W26" s="172" t="s">
        <v>80</v>
      </c>
      <c r="X26" s="172"/>
    </row>
    <row r="27" spans="2:24" ht="11.25" customHeight="1" x14ac:dyDescent="0.2">
      <c r="B27" s="171" t="s">
        <v>107</v>
      </c>
      <c r="C27" s="171"/>
      <c r="D27" s="171"/>
      <c r="E27" s="171"/>
      <c r="F27" s="171"/>
      <c r="G27" s="171"/>
      <c r="H27" s="6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2:24" ht="11.25" customHeight="1" x14ac:dyDescent="0.2">
      <c r="B28" s="171" t="s">
        <v>108</v>
      </c>
      <c r="C28" s="171"/>
      <c r="D28" s="171"/>
      <c r="E28" s="171"/>
      <c r="F28" s="171"/>
      <c r="G28" s="171"/>
      <c r="H28" s="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2:24" ht="11.25" customHeight="1" x14ac:dyDescent="0.2">
      <c r="B29" s="171" t="s">
        <v>109</v>
      </c>
      <c r="C29" s="171"/>
      <c r="D29" s="171"/>
      <c r="E29" s="171"/>
      <c r="F29" s="171"/>
      <c r="G29" s="171"/>
      <c r="H29" s="68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2:24" x14ac:dyDescent="0.2">
      <c r="B30" s="174" t="s">
        <v>148</v>
      </c>
      <c r="C30" s="174"/>
      <c r="D30" s="174"/>
      <c r="E30" s="174"/>
      <c r="F30" s="174"/>
      <c r="G30" s="174"/>
      <c r="H30" s="69"/>
      <c r="I30" s="70"/>
      <c r="J30" s="71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</row>
    <row r="31" spans="2:24" ht="11.25" customHeight="1" x14ac:dyDescent="0.2">
      <c r="B31" s="173" t="s">
        <v>111</v>
      </c>
      <c r="C31" s="173"/>
      <c r="D31" s="173"/>
      <c r="E31" s="173"/>
      <c r="F31" s="173"/>
      <c r="G31" s="173"/>
      <c r="I31" s="65" t="s">
        <v>51</v>
      </c>
      <c r="J31" s="65" t="s">
        <v>52</v>
      </c>
      <c r="K31" s="65" t="s">
        <v>51</v>
      </c>
      <c r="L31" s="65" t="s">
        <v>52</v>
      </c>
      <c r="M31" s="65" t="s">
        <v>51</v>
      </c>
      <c r="N31" s="65" t="s">
        <v>52</v>
      </c>
      <c r="O31" s="65" t="s">
        <v>51</v>
      </c>
      <c r="P31" s="65" t="s">
        <v>52</v>
      </c>
      <c r="Q31" s="65" t="s">
        <v>51</v>
      </c>
      <c r="R31" s="65" t="s">
        <v>52</v>
      </c>
      <c r="S31" s="65" t="s">
        <v>51</v>
      </c>
      <c r="T31" s="65" t="s">
        <v>52</v>
      </c>
      <c r="U31" s="65" t="s">
        <v>51</v>
      </c>
      <c r="V31" s="65" t="s">
        <v>52</v>
      </c>
      <c r="W31" s="65" t="s">
        <v>51</v>
      </c>
      <c r="X31" s="65" t="s">
        <v>52</v>
      </c>
    </row>
    <row r="32" spans="2:24" ht="11.25" customHeight="1" x14ac:dyDescent="0.2">
      <c r="B32" s="171" t="s">
        <v>149</v>
      </c>
      <c r="C32" s="171"/>
      <c r="D32" s="171"/>
      <c r="E32" s="171"/>
      <c r="F32" s="171"/>
      <c r="G32" s="171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2:24" ht="11.25" customHeight="1" x14ac:dyDescent="0.2">
      <c r="B33" s="171" t="s">
        <v>114</v>
      </c>
      <c r="C33" s="171"/>
      <c r="D33" s="171"/>
      <c r="E33" s="171"/>
      <c r="F33" s="171"/>
      <c r="G33" s="171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2:24" ht="11.25" customHeight="1" x14ac:dyDescent="0.2">
      <c r="B34" s="171" t="s">
        <v>61</v>
      </c>
      <c r="C34" s="171"/>
      <c r="D34" s="171"/>
      <c r="E34" s="171"/>
      <c r="F34" s="171"/>
      <c r="G34" s="171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2:24" ht="11.25" customHeight="1" x14ac:dyDescent="0.2">
      <c r="B35" s="171" t="s">
        <v>115</v>
      </c>
      <c r="C35" s="171"/>
      <c r="D35" s="171"/>
      <c r="E35" s="171"/>
      <c r="F35" s="171"/>
      <c r="G35" s="171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2:24" ht="11.25" customHeight="1" x14ac:dyDescent="0.2">
      <c r="B36" s="173" t="s">
        <v>117</v>
      </c>
      <c r="C36" s="173"/>
      <c r="D36" s="173"/>
      <c r="E36" s="173"/>
      <c r="F36" s="173"/>
      <c r="G36" s="173"/>
      <c r="H36" s="67"/>
      <c r="I36" s="172" t="s">
        <v>80</v>
      </c>
      <c r="J36" s="172"/>
      <c r="K36" s="172" t="s">
        <v>80</v>
      </c>
      <c r="L36" s="172"/>
      <c r="M36" s="172" t="s">
        <v>80</v>
      </c>
      <c r="N36" s="172"/>
      <c r="O36" s="172" t="s">
        <v>80</v>
      </c>
      <c r="P36" s="172"/>
      <c r="Q36" s="172" t="s">
        <v>80</v>
      </c>
      <c r="R36" s="172"/>
      <c r="S36" s="172" t="s">
        <v>80</v>
      </c>
      <c r="T36" s="172"/>
      <c r="U36" s="172" t="s">
        <v>80</v>
      </c>
      <c r="V36" s="172"/>
      <c r="W36" s="172" t="s">
        <v>80</v>
      </c>
      <c r="X36" s="172"/>
    </row>
    <row r="37" spans="2:24" ht="11.25" customHeight="1" x14ac:dyDescent="0.2">
      <c r="B37" s="171" t="s">
        <v>120</v>
      </c>
      <c r="C37" s="171"/>
      <c r="D37" s="171"/>
      <c r="E37" s="171"/>
      <c r="F37" s="171"/>
      <c r="G37" s="171"/>
      <c r="H37" s="68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</row>
    <row r="38" spans="2:24" ht="11.25" customHeight="1" x14ac:dyDescent="0.2">
      <c r="B38" s="171" t="s">
        <v>125</v>
      </c>
      <c r="C38" s="171"/>
      <c r="D38" s="171"/>
      <c r="E38" s="171"/>
      <c r="F38" s="171"/>
      <c r="G38" s="171"/>
      <c r="H38" s="68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</row>
    <row r="39" spans="2:24" ht="11.25" customHeight="1" x14ac:dyDescent="0.2">
      <c r="B39" s="171" t="s">
        <v>126</v>
      </c>
      <c r="C39" s="171"/>
      <c r="D39" s="171"/>
      <c r="E39" s="171"/>
      <c r="F39" s="171"/>
      <c r="G39" s="171"/>
      <c r="H39" s="68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</row>
    <row r="40" spans="2:24" ht="11.25" customHeight="1" x14ac:dyDescent="0.2">
      <c r="B40" s="171" t="s">
        <v>127</v>
      </c>
      <c r="C40" s="171"/>
      <c r="D40" s="171"/>
      <c r="E40" s="171"/>
      <c r="F40" s="171"/>
      <c r="G40" s="171"/>
      <c r="H40" s="68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2:24" ht="11.25" customHeight="1" x14ac:dyDescent="0.2">
      <c r="B41" s="171" t="s">
        <v>128</v>
      </c>
      <c r="C41" s="171"/>
      <c r="D41" s="171"/>
      <c r="E41" s="171"/>
      <c r="F41" s="171"/>
      <c r="G41" s="171"/>
      <c r="H41" s="68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</row>
    <row r="42" spans="2:24" ht="11.25" customHeight="1" x14ac:dyDescent="0.2">
      <c r="B42" s="173" t="s">
        <v>131</v>
      </c>
      <c r="C42" s="173"/>
      <c r="D42" s="173"/>
      <c r="E42" s="173"/>
      <c r="F42" s="173"/>
      <c r="G42" s="173"/>
      <c r="H42" s="67"/>
      <c r="I42" s="172" t="s">
        <v>80</v>
      </c>
      <c r="J42" s="172"/>
      <c r="K42" s="172" t="s">
        <v>80</v>
      </c>
      <c r="L42" s="172"/>
      <c r="M42" s="172" t="s">
        <v>80</v>
      </c>
      <c r="N42" s="172"/>
      <c r="O42" s="172" t="s">
        <v>80</v>
      </c>
      <c r="P42" s="172"/>
      <c r="Q42" s="172" t="s">
        <v>80</v>
      </c>
      <c r="R42" s="172"/>
      <c r="S42" s="172" t="s">
        <v>80</v>
      </c>
      <c r="T42" s="172"/>
      <c r="U42" s="172" t="s">
        <v>80</v>
      </c>
      <c r="V42" s="172"/>
      <c r="W42" s="172" t="s">
        <v>80</v>
      </c>
      <c r="X42" s="172"/>
    </row>
    <row r="43" spans="2:24" ht="11.25" customHeight="1" x14ac:dyDescent="0.2">
      <c r="B43" s="171" t="s">
        <v>133</v>
      </c>
      <c r="C43" s="171"/>
      <c r="D43" s="171"/>
      <c r="E43" s="171"/>
      <c r="F43" s="171"/>
      <c r="G43" s="171"/>
      <c r="H43" s="68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</row>
    <row r="44" spans="2:24" ht="11.25" customHeight="1" x14ac:dyDescent="0.2">
      <c r="B44" s="171" t="s">
        <v>134</v>
      </c>
      <c r="C44" s="171"/>
      <c r="D44" s="171"/>
      <c r="E44" s="171"/>
      <c r="F44" s="171"/>
      <c r="G44" s="171"/>
      <c r="H44" s="68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</row>
    <row r="45" spans="2:24" ht="11.25" customHeight="1" x14ac:dyDescent="0.2">
      <c r="B45" s="171" t="s">
        <v>135</v>
      </c>
      <c r="C45" s="171"/>
      <c r="D45" s="171"/>
      <c r="E45" s="171"/>
      <c r="F45" s="171"/>
      <c r="G45" s="171"/>
      <c r="H45" s="68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</row>
    <row r="46" spans="2:24" ht="11.25" customHeight="1" x14ac:dyDescent="0.2">
      <c r="B46" s="171" t="s">
        <v>136</v>
      </c>
      <c r="C46" s="171"/>
      <c r="D46" s="171"/>
      <c r="E46" s="171"/>
      <c r="F46" s="171"/>
      <c r="G46" s="171"/>
      <c r="H46" s="68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</row>
    <row r="47" spans="2:24" ht="4.5" customHeight="1" x14ac:dyDescent="0.2"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</row>
    <row r="48" spans="2:24" x14ac:dyDescent="0.2">
      <c r="I48" s="169" t="s">
        <v>150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9:24" x14ac:dyDescent="0.2"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9:24" x14ac:dyDescent="0.2"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</row>
    <row r="51" spans="9:24" ht="25.5" customHeight="1" x14ac:dyDescent="0.2"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9:24" x14ac:dyDescent="0.2"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</sheetData>
  <sheetProtection selectLockedCells="1" selectUnlockedCells="1"/>
  <mergeCells count="244">
    <mergeCell ref="Q1:R1"/>
    <mergeCell ref="S1:T1"/>
    <mergeCell ref="W3:X4"/>
    <mergeCell ref="B5:G5"/>
    <mergeCell ref="U1:V1"/>
    <mergeCell ref="W1:X1"/>
    <mergeCell ref="I1:J1"/>
    <mergeCell ref="K1:L1"/>
    <mergeCell ref="M1:N1"/>
    <mergeCell ref="O1:P1"/>
    <mergeCell ref="B6:G6"/>
    <mergeCell ref="B7:G7"/>
    <mergeCell ref="O3:P4"/>
    <mergeCell ref="Q3:R4"/>
    <mergeCell ref="S3:T4"/>
    <mergeCell ref="U3:V4"/>
    <mergeCell ref="C3:E3"/>
    <mergeCell ref="I3:J4"/>
    <mergeCell ref="K3:L4"/>
    <mergeCell ref="M3:N4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I16:J16"/>
    <mergeCell ref="K16:L16"/>
    <mergeCell ref="M16:N16"/>
    <mergeCell ref="O16:P16"/>
    <mergeCell ref="Q16:R16"/>
    <mergeCell ref="S16:T16"/>
    <mergeCell ref="U16:V16"/>
    <mergeCell ref="W16:X16"/>
    <mergeCell ref="B17:G17"/>
    <mergeCell ref="I17:J17"/>
    <mergeCell ref="K17:L17"/>
    <mergeCell ref="M17:N17"/>
    <mergeCell ref="O17:P17"/>
    <mergeCell ref="Q17:R17"/>
    <mergeCell ref="S17:T17"/>
    <mergeCell ref="U17:V17"/>
    <mergeCell ref="W17:X17"/>
    <mergeCell ref="B18:G18"/>
    <mergeCell ref="I18:J18"/>
    <mergeCell ref="K18:L18"/>
    <mergeCell ref="M18:N18"/>
    <mergeCell ref="O18:P18"/>
    <mergeCell ref="Q18:R18"/>
    <mergeCell ref="S18:T18"/>
    <mergeCell ref="U18:V18"/>
    <mergeCell ref="W18:X18"/>
    <mergeCell ref="B19:G19"/>
    <mergeCell ref="I19:J19"/>
    <mergeCell ref="K19:L19"/>
    <mergeCell ref="M19:N19"/>
    <mergeCell ref="O19:P19"/>
    <mergeCell ref="Q19:R19"/>
    <mergeCell ref="S19:T19"/>
    <mergeCell ref="U19:V19"/>
    <mergeCell ref="W19:X19"/>
    <mergeCell ref="B20:G20"/>
    <mergeCell ref="I20:J20"/>
    <mergeCell ref="K20:L20"/>
    <mergeCell ref="M20:N20"/>
    <mergeCell ref="O20:P20"/>
    <mergeCell ref="Q20:R20"/>
    <mergeCell ref="S20:T20"/>
    <mergeCell ref="U20:V20"/>
    <mergeCell ref="W20:X20"/>
    <mergeCell ref="B21:G21"/>
    <mergeCell ref="I21:J21"/>
    <mergeCell ref="K21:L21"/>
    <mergeCell ref="M21:N21"/>
    <mergeCell ref="O21:P21"/>
    <mergeCell ref="Q21:R21"/>
    <mergeCell ref="S21:T21"/>
    <mergeCell ref="U21:V21"/>
    <mergeCell ref="W21:X21"/>
    <mergeCell ref="B22:G22"/>
    <mergeCell ref="B23:G23"/>
    <mergeCell ref="B24:G24"/>
    <mergeCell ref="B25:G25"/>
    <mergeCell ref="B26:G26"/>
    <mergeCell ref="I26:J26"/>
    <mergeCell ref="K26:L26"/>
    <mergeCell ref="M26:N26"/>
    <mergeCell ref="O26:P26"/>
    <mergeCell ref="Q26:R26"/>
    <mergeCell ref="S26:T26"/>
    <mergeCell ref="U26:V26"/>
    <mergeCell ref="W26:X26"/>
    <mergeCell ref="B27:G27"/>
    <mergeCell ref="I27:J27"/>
    <mergeCell ref="K27:L27"/>
    <mergeCell ref="M27:N27"/>
    <mergeCell ref="O27:P27"/>
    <mergeCell ref="Q27:R27"/>
    <mergeCell ref="S27:T27"/>
    <mergeCell ref="U27:V27"/>
    <mergeCell ref="W27:X27"/>
    <mergeCell ref="B28:G28"/>
    <mergeCell ref="I28:J28"/>
    <mergeCell ref="K28:L28"/>
    <mergeCell ref="M28:N28"/>
    <mergeCell ref="O28:P28"/>
    <mergeCell ref="Q28:R28"/>
    <mergeCell ref="S28:T28"/>
    <mergeCell ref="U28:V28"/>
    <mergeCell ref="W28:X28"/>
    <mergeCell ref="B29:G29"/>
    <mergeCell ref="I29:J29"/>
    <mergeCell ref="K29:L29"/>
    <mergeCell ref="M29:N29"/>
    <mergeCell ref="O29:P29"/>
    <mergeCell ref="Q29:R29"/>
    <mergeCell ref="S29:T29"/>
    <mergeCell ref="U29:V29"/>
    <mergeCell ref="W29:X29"/>
    <mergeCell ref="B30:G30"/>
    <mergeCell ref="B31:G31"/>
    <mergeCell ref="B32:G32"/>
    <mergeCell ref="B33:G33"/>
    <mergeCell ref="B34:G34"/>
    <mergeCell ref="B35:G35"/>
    <mergeCell ref="B36:G36"/>
    <mergeCell ref="I36:J36"/>
    <mergeCell ref="K36:L36"/>
    <mergeCell ref="M36:N36"/>
    <mergeCell ref="O36:P36"/>
    <mergeCell ref="Q36:R36"/>
    <mergeCell ref="S36:T36"/>
    <mergeCell ref="U36:V36"/>
    <mergeCell ref="W36:X36"/>
    <mergeCell ref="B37:G37"/>
    <mergeCell ref="I37:J37"/>
    <mergeCell ref="K37:L37"/>
    <mergeCell ref="M37:N37"/>
    <mergeCell ref="O37:P37"/>
    <mergeCell ref="Q37:R37"/>
    <mergeCell ref="S37:T37"/>
    <mergeCell ref="U37:V37"/>
    <mergeCell ref="W37:X37"/>
    <mergeCell ref="B38:G38"/>
    <mergeCell ref="I38:J38"/>
    <mergeCell ref="K38:L38"/>
    <mergeCell ref="M38:N38"/>
    <mergeCell ref="O38:P38"/>
    <mergeCell ref="Q38:R38"/>
    <mergeCell ref="S38:T38"/>
    <mergeCell ref="U38:V38"/>
    <mergeCell ref="W38:X38"/>
    <mergeCell ref="B39:G39"/>
    <mergeCell ref="I39:J39"/>
    <mergeCell ref="K39:L39"/>
    <mergeCell ref="M39:N39"/>
    <mergeCell ref="O39:P39"/>
    <mergeCell ref="Q39:R39"/>
    <mergeCell ref="S39:T39"/>
    <mergeCell ref="U39:V39"/>
    <mergeCell ref="W39:X39"/>
    <mergeCell ref="B40:G40"/>
    <mergeCell ref="I40:J40"/>
    <mergeCell ref="K40:L40"/>
    <mergeCell ref="M40:N40"/>
    <mergeCell ref="O40:P40"/>
    <mergeCell ref="Q40:R40"/>
    <mergeCell ref="S40:T40"/>
    <mergeCell ref="U40:V40"/>
    <mergeCell ref="W40:X40"/>
    <mergeCell ref="B41:G41"/>
    <mergeCell ref="I41:J41"/>
    <mergeCell ref="K41:L41"/>
    <mergeCell ref="M41:N41"/>
    <mergeCell ref="O41:P41"/>
    <mergeCell ref="Q41:R41"/>
    <mergeCell ref="S41:T41"/>
    <mergeCell ref="U41:V41"/>
    <mergeCell ref="W41:X41"/>
    <mergeCell ref="B42:G42"/>
    <mergeCell ref="I42:J42"/>
    <mergeCell ref="K42:L42"/>
    <mergeCell ref="M42:N42"/>
    <mergeCell ref="O42:P42"/>
    <mergeCell ref="Q42:R42"/>
    <mergeCell ref="S42:T42"/>
    <mergeCell ref="U42:V42"/>
    <mergeCell ref="W42:X42"/>
    <mergeCell ref="B43:G43"/>
    <mergeCell ref="I43:J43"/>
    <mergeCell ref="K43:L43"/>
    <mergeCell ref="M43:N43"/>
    <mergeCell ref="O43:P43"/>
    <mergeCell ref="Q43:R43"/>
    <mergeCell ref="S43:T43"/>
    <mergeCell ref="U43:V43"/>
    <mergeCell ref="W43:X43"/>
    <mergeCell ref="B44:G44"/>
    <mergeCell ref="I44:J44"/>
    <mergeCell ref="K44:L44"/>
    <mergeCell ref="M44:N44"/>
    <mergeCell ref="O44:P44"/>
    <mergeCell ref="Q44:R44"/>
    <mergeCell ref="S44:T44"/>
    <mergeCell ref="U44:V44"/>
    <mergeCell ref="W44:X44"/>
    <mergeCell ref="B45:G45"/>
    <mergeCell ref="I45:J45"/>
    <mergeCell ref="K45:L45"/>
    <mergeCell ref="M45:N45"/>
    <mergeCell ref="O45:P45"/>
    <mergeCell ref="Q45:R45"/>
    <mergeCell ref="S45:T45"/>
    <mergeCell ref="U45:V45"/>
    <mergeCell ref="W45:X45"/>
    <mergeCell ref="Q46:R46"/>
    <mergeCell ref="S46:T46"/>
    <mergeCell ref="U46:V46"/>
    <mergeCell ref="B46:G46"/>
    <mergeCell ref="I46:J46"/>
    <mergeCell ref="K46:L46"/>
    <mergeCell ref="M46:N46"/>
    <mergeCell ref="W46:X46"/>
    <mergeCell ref="I47:J47"/>
    <mergeCell ref="K47:L47"/>
    <mergeCell ref="M47:N47"/>
    <mergeCell ref="O47:P47"/>
    <mergeCell ref="Q47:R47"/>
    <mergeCell ref="S47:T47"/>
    <mergeCell ref="U47:V47"/>
    <mergeCell ref="W47:X47"/>
    <mergeCell ref="O46:P46"/>
    <mergeCell ref="I48:X48"/>
    <mergeCell ref="I49:J52"/>
    <mergeCell ref="K49:L52"/>
    <mergeCell ref="M49:N52"/>
    <mergeCell ref="O49:P52"/>
    <mergeCell ref="Q49:R52"/>
    <mergeCell ref="S49:T52"/>
    <mergeCell ref="U49:V52"/>
    <mergeCell ref="W49:X52"/>
  </mergeCells>
  <phoneticPr fontId="0" type="noConversion"/>
  <pageMargins left="0.7" right="0.7" top="0.75" bottom="0.75" header="0.51180555555555551" footer="0.51180555555555551"/>
  <pageSetup paperSize="8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pane ySplit="1" activePane="bottomLeft"/>
      <selection activeCell="G12" sqref="G12"/>
      <selection pane="bottomLeft" activeCell="O11" sqref="O11"/>
    </sheetView>
  </sheetViews>
  <sheetFormatPr baseColWidth="10" defaultRowHeight="12" x14ac:dyDescent="0.2"/>
  <cols>
    <col min="1" max="1" width="13.140625" style="72" customWidth="1"/>
    <col min="2" max="5" width="11.42578125" style="72"/>
    <col min="6" max="6" width="6.42578125" style="72" customWidth="1"/>
    <col min="7" max="7" width="22.85546875" style="72" customWidth="1"/>
    <col min="8" max="10" width="5.28515625" style="72" customWidth="1"/>
    <col min="11" max="16384" width="11.42578125" style="72"/>
  </cols>
  <sheetData>
    <row r="1" spans="1:13" x14ac:dyDescent="0.2">
      <c r="A1" s="99" t="s">
        <v>151</v>
      </c>
      <c r="B1" s="100"/>
      <c r="C1" s="100"/>
      <c r="D1" s="100"/>
      <c r="E1" s="100"/>
      <c r="F1" s="100"/>
      <c r="G1" s="100"/>
      <c r="H1" s="101">
        <v>1</v>
      </c>
      <c r="I1" s="101">
        <v>2</v>
      </c>
      <c r="J1" s="101">
        <v>3</v>
      </c>
      <c r="K1" s="100"/>
      <c r="L1" s="100"/>
      <c r="M1" s="100"/>
    </row>
    <row r="2" spans="1:13" x14ac:dyDescent="0.2">
      <c r="A2" s="100" t="s">
        <v>152</v>
      </c>
      <c r="B2" s="100"/>
      <c r="C2" s="100"/>
      <c r="D2" s="100"/>
      <c r="E2" s="100" t="s">
        <v>138</v>
      </c>
      <c r="F2" s="100"/>
      <c r="G2" s="100"/>
      <c r="H2" s="101" t="s">
        <v>153</v>
      </c>
      <c r="I2" s="101" t="s">
        <v>154</v>
      </c>
      <c r="J2" s="101" t="s">
        <v>155</v>
      </c>
      <c r="K2" s="100"/>
      <c r="L2" s="100"/>
      <c r="M2" s="100"/>
    </row>
    <row r="3" spans="1:13" x14ac:dyDescent="0.2">
      <c r="A3" s="100" t="s">
        <v>140</v>
      </c>
      <c r="B3" s="100"/>
      <c r="C3" s="100"/>
      <c r="D3" s="100"/>
      <c r="E3" s="100" t="s">
        <v>141</v>
      </c>
      <c r="F3" s="100"/>
      <c r="G3" s="100"/>
      <c r="H3" s="186" t="s">
        <v>156</v>
      </c>
      <c r="I3" s="186"/>
      <c r="J3" s="186"/>
      <c r="K3" s="100"/>
      <c r="L3" s="100"/>
      <c r="M3" s="100"/>
    </row>
    <row r="4" spans="1:13" x14ac:dyDescent="0.2">
      <c r="A4" s="100"/>
      <c r="B4" s="100"/>
      <c r="C4" s="100"/>
      <c r="D4" s="100"/>
      <c r="E4" s="100"/>
      <c r="F4" s="100"/>
      <c r="G4" s="102" t="s">
        <v>157</v>
      </c>
      <c r="H4" s="103" t="s">
        <v>158</v>
      </c>
      <c r="I4" s="103" t="s">
        <v>159</v>
      </c>
      <c r="J4" s="103" t="s">
        <v>160</v>
      </c>
      <c r="K4" s="187" t="s">
        <v>161</v>
      </c>
      <c r="L4" s="187"/>
      <c r="M4" s="100"/>
    </row>
    <row r="5" spans="1:13" ht="16.149999999999999" customHeight="1" x14ac:dyDescent="0.2">
      <c r="A5" s="184" t="s">
        <v>162</v>
      </c>
      <c r="B5" s="176" t="s">
        <v>163</v>
      </c>
      <c r="C5" s="176"/>
      <c r="D5" s="176"/>
      <c r="E5" s="176"/>
      <c r="F5" s="176"/>
      <c r="G5" s="160" t="s">
        <v>164</v>
      </c>
      <c r="H5" s="104"/>
      <c r="I5" s="104"/>
      <c r="J5" s="177"/>
      <c r="K5" s="100"/>
      <c r="L5" s="100"/>
      <c r="M5" s="100"/>
    </row>
    <row r="6" spans="1:13" x14ac:dyDescent="0.2">
      <c r="A6" s="184"/>
      <c r="B6" s="176" t="s">
        <v>165</v>
      </c>
      <c r="C6" s="176"/>
      <c r="D6" s="176"/>
      <c r="E6" s="176"/>
      <c r="F6" s="176"/>
      <c r="G6" s="160"/>
      <c r="H6" s="104"/>
      <c r="I6" s="104"/>
      <c r="J6" s="177"/>
      <c r="K6" s="100"/>
      <c r="L6" s="100"/>
      <c r="M6" s="100"/>
    </row>
    <row r="7" spans="1:13" ht="12" customHeight="1" x14ac:dyDescent="0.2">
      <c r="A7" s="184"/>
      <c r="B7" s="176" t="s">
        <v>166</v>
      </c>
      <c r="C7" s="176"/>
      <c r="D7" s="176"/>
      <c r="E7" s="176"/>
      <c r="F7" s="176"/>
      <c r="G7" s="160"/>
      <c r="H7" s="104"/>
      <c r="I7" s="104"/>
      <c r="J7" s="104"/>
      <c r="K7" s="100"/>
      <c r="L7" s="100"/>
      <c r="M7" s="100"/>
    </row>
    <row r="8" spans="1:13" ht="12" customHeight="1" x14ac:dyDescent="0.2">
      <c r="A8" s="184"/>
      <c r="B8" s="176" t="s">
        <v>167</v>
      </c>
      <c r="C8" s="176"/>
      <c r="D8" s="176"/>
      <c r="E8" s="176"/>
      <c r="F8" s="176"/>
      <c r="G8" s="100" t="s">
        <v>168</v>
      </c>
      <c r="H8" s="104"/>
      <c r="I8" s="104"/>
      <c r="J8" s="104"/>
      <c r="K8" s="100"/>
      <c r="L8" s="100"/>
      <c r="M8" s="100"/>
    </row>
    <row r="9" spans="1:13" ht="12" customHeight="1" x14ac:dyDescent="0.2">
      <c r="A9" s="185" t="s">
        <v>169</v>
      </c>
      <c r="B9" s="176" t="s">
        <v>170</v>
      </c>
      <c r="C9" s="176"/>
      <c r="D9" s="176"/>
      <c r="E9" s="176"/>
      <c r="F9" s="176"/>
      <c r="G9" s="100" t="s">
        <v>171</v>
      </c>
      <c r="H9" s="104"/>
      <c r="I9" s="104"/>
      <c r="J9" s="104"/>
      <c r="K9" s="100"/>
      <c r="L9" s="100"/>
      <c r="M9" s="100"/>
    </row>
    <row r="10" spans="1:13" ht="12" customHeight="1" x14ac:dyDescent="0.2">
      <c r="A10" s="185"/>
      <c r="B10" s="176" t="s">
        <v>172</v>
      </c>
      <c r="C10" s="176"/>
      <c r="D10" s="176"/>
      <c r="E10" s="176"/>
      <c r="F10" s="176"/>
      <c r="G10" s="100" t="s">
        <v>171</v>
      </c>
      <c r="H10" s="104"/>
      <c r="I10" s="104"/>
      <c r="J10" s="104"/>
      <c r="K10" s="100"/>
      <c r="L10" s="100"/>
      <c r="M10" s="100"/>
    </row>
    <row r="11" spans="1:13" ht="12" customHeight="1" x14ac:dyDescent="0.2">
      <c r="A11" s="185"/>
      <c r="B11" s="176" t="s">
        <v>173</v>
      </c>
      <c r="C11" s="176"/>
      <c r="D11" s="176"/>
      <c r="E11" s="176"/>
      <c r="F11" s="176"/>
      <c r="G11" s="100" t="s">
        <v>174</v>
      </c>
      <c r="H11" s="104"/>
      <c r="I11" s="104"/>
      <c r="J11" s="104"/>
      <c r="K11" s="100"/>
      <c r="L11" s="100"/>
      <c r="M11" s="100"/>
    </row>
    <row r="12" spans="1:13" ht="12" customHeight="1" x14ac:dyDescent="0.2">
      <c r="A12" s="185"/>
      <c r="B12" s="176" t="s">
        <v>175</v>
      </c>
      <c r="C12" s="176"/>
      <c r="D12" s="176"/>
      <c r="E12" s="176"/>
      <c r="F12" s="176"/>
      <c r="G12" s="100" t="s">
        <v>215</v>
      </c>
      <c r="H12" s="104"/>
      <c r="I12" s="104"/>
      <c r="J12" s="104"/>
      <c r="K12" s="100"/>
      <c r="L12" s="100"/>
      <c r="M12" s="100"/>
    </row>
    <row r="13" spans="1:13" x14ac:dyDescent="0.2">
      <c r="A13" s="185"/>
      <c r="B13" s="176" t="s">
        <v>176</v>
      </c>
      <c r="C13" s="176"/>
      <c r="D13" s="176"/>
      <c r="E13" s="176"/>
      <c r="F13" s="176"/>
      <c r="G13" s="100" t="s">
        <v>177</v>
      </c>
      <c r="H13" s="104"/>
      <c r="I13" s="104"/>
      <c r="J13" s="104"/>
      <c r="K13" s="100"/>
      <c r="L13" s="100"/>
      <c r="M13" s="100"/>
    </row>
    <row r="14" spans="1:13" x14ac:dyDescent="0.2">
      <c r="A14" s="185"/>
      <c r="B14" s="176" t="s">
        <v>178</v>
      </c>
      <c r="C14" s="176"/>
      <c r="D14" s="176"/>
      <c r="E14" s="176"/>
      <c r="F14" s="176"/>
      <c r="G14" s="100" t="s">
        <v>179</v>
      </c>
      <c r="H14" s="104"/>
      <c r="I14" s="104"/>
      <c r="J14" s="104"/>
      <c r="K14" s="100"/>
      <c r="L14" s="100"/>
      <c r="M14" s="100"/>
    </row>
    <row r="15" spans="1:13" x14ac:dyDescent="0.2">
      <c r="A15" s="103" t="s">
        <v>180</v>
      </c>
      <c r="B15" s="176" t="s">
        <v>181</v>
      </c>
      <c r="C15" s="176"/>
      <c r="D15" s="176"/>
      <c r="E15" s="176"/>
      <c r="F15" s="176"/>
      <c r="G15" s="100"/>
      <c r="H15" s="104"/>
      <c r="I15" s="104"/>
      <c r="J15" s="104"/>
      <c r="K15" s="100"/>
      <c r="L15" s="100"/>
      <c r="M15" s="100"/>
    </row>
    <row r="16" spans="1:13" ht="12" customHeight="1" x14ac:dyDescent="0.2">
      <c r="A16" s="184" t="s">
        <v>182</v>
      </c>
      <c r="B16" s="176" t="s">
        <v>183</v>
      </c>
      <c r="C16" s="176"/>
      <c r="D16" s="176"/>
      <c r="E16" s="176"/>
      <c r="F16" s="176"/>
      <c r="G16" s="100" t="s">
        <v>184</v>
      </c>
      <c r="H16" s="104"/>
      <c r="I16" s="104"/>
      <c r="J16" s="104"/>
      <c r="K16" s="100"/>
      <c r="L16" s="100"/>
      <c r="M16" s="100"/>
    </row>
    <row r="17" spans="1:13" x14ac:dyDescent="0.2">
      <c r="A17" s="184"/>
      <c r="B17" s="176" t="s">
        <v>185</v>
      </c>
      <c r="C17" s="176"/>
      <c r="D17" s="176"/>
      <c r="E17" s="176"/>
      <c r="F17" s="176"/>
      <c r="G17" s="100" t="s">
        <v>186</v>
      </c>
      <c r="H17" s="104"/>
      <c r="I17" s="104"/>
      <c r="J17" s="104"/>
      <c r="K17" s="100"/>
      <c r="L17" s="100"/>
      <c r="M17" s="100"/>
    </row>
    <row r="18" spans="1:13" ht="16.149999999999999" customHeight="1" x14ac:dyDescent="0.2">
      <c r="A18" s="185" t="s">
        <v>187</v>
      </c>
      <c r="B18" s="176" t="s">
        <v>188</v>
      </c>
      <c r="C18" s="176"/>
      <c r="D18" s="176"/>
      <c r="E18" s="176"/>
      <c r="F18" s="176"/>
      <c r="G18" s="100" t="s">
        <v>189</v>
      </c>
      <c r="H18" s="104"/>
      <c r="I18" s="104"/>
      <c r="J18" s="104"/>
      <c r="K18" s="100"/>
      <c r="L18" s="100"/>
      <c r="M18" s="100"/>
    </row>
    <row r="19" spans="1:13" x14ac:dyDescent="0.2">
      <c r="A19" s="185"/>
      <c r="B19" s="176" t="s">
        <v>190</v>
      </c>
      <c r="C19" s="176"/>
      <c r="D19" s="176"/>
      <c r="E19" s="176"/>
      <c r="F19" s="176"/>
      <c r="G19" s="100" t="s">
        <v>189</v>
      </c>
      <c r="H19" s="104"/>
      <c r="I19" s="104"/>
      <c r="J19" s="104"/>
      <c r="K19" s="100"/>
      <c r="L19" s="100"/>
      <c r="M19" s="100"/>
    </row>
    <row r="20" spans="1:13" x14ac:dyDescent="0.2">
      <c r="A20" s="185"/>
      <c r="B20" s="176" t="s">
        <v>191</v>
      </c>
      <c r="C20" s="176"/>
      <c r="D20" s="176"/>
      <c r="E20" s="176"/>
      <c r="F20" s="176"/>
      <c r="G20" s="100" t="s">
        <v>192</v>
      </c>
      <c r="H20" s="104"/>
      <c r="I20" s="104"/>
      <c r="J20" s="104"/>
      <c r="K20" s="100"/>
      <c r="L20" s="100"/>
      <c r="M20" s="100"/>
    </row>
    <row r="21" spans="1:13" x14ac:dyDescent="0.2">
      <c r="A21" s="185"/>
      <c r="B21" s="176" t="s">
        <v>193</v>
      </c>
      <c r="C21" s="176"/>
      <c r="D21" s="176"/>
      <c r="E21" s="176"/>
      <c r="F21" s="176"/>
      <c r="G21" s="100" t="s">
        <v>194</v>
      </c>
      <c r="H21" s="104"/>
      <c r="I21" s="104"/>
      <c r="J21" s="104"/>
      <c r="K21" s="100"/>
      <c r="L21" s="100"/>
      <c r="M21" s="100"/>
    </row>
    <row r="22" spans="1:13" x14ac:dyDescent="0.2">
      <c r="A22" s="185"/>
      <c r="B22" s="176" t="s">
        <v>195</v>
      </c>
      <c r="C22" s="176"/>
      <c r="D22" s="176"/>
      <c r="E22" s="176"/>
      <c r="F22" s="176"/>
      <c r="G22" s="100" t="s">
        <v>196</v>
      </c>
      <c r="H22" s="104"/>
      <c r="I22" s="104"/>
      <c r="J22" s="104"/>
      <c r="K22" s="100"/>
      <c r="L22" s="100"/>
      <c r="M22" s="100"/>
    </row>
    <row r="23" spans="1:13" x14ac:dyDescent="0.2">
      <c r="A23" s="185"/>
      <c r="B23" s="180" t="s">
        <v>197</v>
      </c>
      <c r="C23" s="180"/>
      <c r="D23" s="180"/>
      <c r="E23" s="180"/>
      <c r="F23" s="180"/>
      <c r="G23" s="105" t="s">
        <v>198</v>
      </c>
      <c r="H23" s="104"/>
      <c r="I23" s="104"/>
      <c r="J23" s="104"/>
      <c r="K23" s="100"/>
      <c r="L23" s="100"/>
      <c r="M23" s="100"/>
    </row>
    <row r="24" spans="1:13" ht="12" customHeight="1" x14ac:dyDescent="0.2">
      <c r="A24" s="181" t="s">
        <v>199</v>
      </c>
      <c r="B24" s="176" t="s">
        <v>200</v>
      </c>
      <c r="C24" s="176"/>
      <c r="D24" s="176"/>
      <c r="E24" s="176"/>
      <c r="F24" s="176"/>
      <c r="G24" s="182" t="s">
        <v>201</v>
      </c>
      <c r="H24" s="106"/>
      <c r="I24" s="106"/>
      <c r="J24" s="106"/>
      <c r="K24" s="100"/>
      <c r="L24" s="100"/>
      <c r="M24" s="100"/>
    </row>
    <row r="25" spans="1:13" x14ac:dyDescent="0.2">
      <c r="A25" s="181"/>
      <c r="B25" s="176" t="s">
        <v>202</v>
      </c>
      <c r="C25" s="176"/>
      <c r="D25" s="176"/>
      <c r="E25" s="176"/>
      <c r="F25" s="176"/>
      <c r="G25" s="182"/>
      <c r="H25" s="104"/>
      <c r="I25" s="104"/>
      <c r="J25" s="104"/>
      <c r="K25" s="100"/>
      <c r="L25" s="100"/>
      <c r="M25" s="100"/>
    </row>
    <row r="26" spans="1:13" ht="12" customHeight="1" x14ac:dyDescent="0.2">
      <c r="A26" s="181"/>
      <c r="B26" s="176" t="s">
        <v>203</v>
      </c>
      <c r="C26" s="176"/>
      <c r="D26" s="176"/>
      <c r="E26" s="176"/>
      <c r="F26" s="176"/>
      <c r="G26" s="182"/>
      <c r="H26" s="104"/>
      <c r="I26" s="104"/>
      <c r="J26" s="104"/>
      <c r="K26" s="100"/>
      <c r="L26" s="100"/>
      <c r="M26" s="100"/>
    </row>
    <row r="27" spans="1:13" ht="12" customHeight="1" x14ac:dyDescent="0.2">
      <c r="A27" s="181"/>
      <c r="B27" s="183" t="s">
        <v>204</v>
      </c>
      <c r="C27" s="183"/>
      <c r="D27" s="183"/>
      <c r="E27" s="183"/>
      <c r="F27" s="183"/>
      <c r="G27" s="182"/>
      <c r="H27" s="104"/>
      <c r="I27" s="104"/>
      <c r="J27" s="104"/>
      <c r="K27" s="100"/>
      <c r="L27" s="100"/>
      <c r="M27" s="100"/>
    </row>
    <row r="28" spans="1:13" ht="12" customHeight="1" x14ac:dyDescent="0.2">
      <c r="A28" s="181"/>
      <c r="B28" s="176" t="s">
        <v>205</v>
      </c>
      <c r="C28" s="176"/>
      <c r="D28" s="176"/>
      <c r="E28" s="176"/>
      <c r="F28" s="176"/>
      <c r="G28" s="182"/>
      <c r="H28" s="104"/>
      <c r="I28" s="104"/>
      <c r="J28" s="104"/>
      <c r="K28" s="100"/>
      <c r="L28" s="100"/>
      <c r="M28" s="100"/>
    </row>
    <row r="29" spans="1:13" ht="12" customHeight="1" x14ac:dyDescent="0.2">
      <c r="A29" s="181"/>
      <c r="B29" s="176" t="s">
        <v>206</v>
      </c>
      <c r="C29" s="176"/>
      <c r="D29" s="176"/>
      <c r="E29" s="176"/>
      <c r="F29" s="176"/>
      <c r="G29" s="182"/>
      <c r="H29" s="104"/>
      <c r="I29" s="104"/>
      <c r="J29" s="104"/>
      <c r="K29" s="100"/>
      <c r="L29" s="100"/>
      <c r="M29" s="100"/>
    </row>
    <row r="30" spans="1:13" x14ac:dyDescent="0.2">
      <c r="A30" s="181"/>
      <c r="B30" s="176" t="s">
        <v>207</v>
      </c>
      <c r="C30" s="176"/>
      <c r="D30" s="176"/>
      <c r="E30" s="176"/>
      <c r="F30" s="176"/>
      <c r="G30" s="182"/>
      <c r="H30" s="104"/>
      <c r="I30" s="104"/>
      <c r="J30" s="104"/>
      <c r="K30" s="100"/>
      <c r="L30" s="100"/>
      <c r="M30" s="100"/>
    </row>
    <row r="31" spans="1:13" ht="12" customHeight="1" x14ac:dyDescent="0.2">
      <c r="A31" s="181"/>
      <c r="B31" s="176" t="s">
        <v>208</v>
      </c>
      <c r="C31" s="176"/>
      <c r="D31" s="176"/>
      <c r="E31" s="176"/>
      <c r="F31" s="176"/>
      <c r="G31" s="182"/>
      <c r="H31" s="104"/>
      <c r="I31" s="104"/>
      <c r="J31" s="104"/>
      <c r="K31" s="100"/>
      <c r="L31" s="100"/>
      <c r="M31" s="100"/>
    </row>
    <row r="32" spans="1:13" ht="3" customHeight="1" x14ac:dyDescent="0.2">
      <c r="A32" s="91"/>
      <c r="B32" s="107"/>
      <c r="C32" s="107"/>
      <c r="D32" s="107"/>
      <c r="E32" s="107"/>
      <c r="F32" s="107"/>
      <c r="G32" s="100"/>
      <c r="H32" s="73"/>
      <c r="I32" s="73"/>
      <c r="J32" s="73"/>
      <c r="K32" s="100"/>
      <c r="L32" s="100"/>
      <c r="M32" s="100"/>
    </row>
    <row r="33" spans="1:13" x14ac:dyDescent="0.2">
      <c r="A33" s="178" t="s">
        <v>209</v>
      </c>
      <c r="B33" s="178"/>
      <c r="C33" s="178"/>
      <c r="D33" s="178"/>
      <c r="E33" s="178"/>
      <c r="F33" s="178"/>
      <c r="G33" s="178"/>
      <c r="H33" s="108"/>
      <c r="I33" s="108"/>
      <c r="J33" s="108"/>
      <c r="K33" s="108"/>
      <c r="L33" s="108"/>
      <c r="M33" s="100"/>
    </row>
    <row r="34" spans="1:13" x14ac:dyDescent="0.2">
      <c r="A34" s="178"/>
      <c r="B34" s="178"/>
      <c r="C34" s="178"/>
      <c r="D34" s="178"/>
      <c r="E34" s="178"/>
      <c r="F34" s="178"/>
      <c r="G34" s="178"/>
      <c r="H34" s="108"/>
      <c r="I34" s="108"/>
      <c r="J34" s="108"/>
      <c r="K34" s="108"/>
      <c r="L34" s="108"/>
      <c r="M34" s="100"/>
    </row>
    <row r="35" spans="1:13" ht="12" customHeight="1" x14ac:dyDescent="0.2">
      <c r="A35" s="178" t="s">
        <v>210</v>
      </c>
      <c r="B35" s="178"/>
      <c r="C35" s="178"/>
      <c r="D35" s="178"/>
      <c r="E35" s="178"/>
      <c r="F35" s="178"/>
      <c r="G35" s="178"/>
      <c r="H35" s="108"/>
      <c r="I35" s="108"/>
      <c r="J35" s="108"/>
      <c r="K35" s="108"/>
      <c r="L35" s="108"/>
      <c r="M35" s="100"/>
    </row>
    <row r="36" spans="1:13" ht="12" customHeight="1" x14ac:dyDescent="0.2">
      <c r="A36" s="178"/>
      <c r="B36" s="178"/>
      <c r="C36" s="178"/>
      <c r="D36" s="178"/>
      <c r="E36" s="178"/>
      <c r="F36" s="178"/>
      <c r="G36" s="178"/>
      <c r="H36" s="108"/>
      <c r="I36" s="108"/>
      <c r="J36" s="108"/>
      <c r="K36" s="108"/>
      <c r="L36" s="108"/>
      <c r="M36" s="100"/>
    </row>
    <row r="37" spans="1:13" ht="12" customHeight="1" x14ac:dyDescent="0.2">
      <c r="A37" s="178" t="s">
        <v>211</v>
      </c>
      <c r="B37" s="178"/>
      <c r="C37" s="178"/>
      <c r="D37" s="178"/>
      <c r="E37" s="178"/>
      <c r="F37" s="178"/>
      <c r="G37" s="178"/>
      <c r="H37" s="108"/>
      <c r="I37" s="108"/>
      <c r="J37" s="108"/>
      <c r="K37" s="108"/>
      <c r="L37" s="108"/>
      <c r="M37" s="100"/>
    </row>
    <row r="38" spans="1:13" ht="12" customHeight="1" x14ac:dyDescent="0.2">
      <c r="A38" s="178"/>
      <c r="B38" s="178"/>
      <c r="C38" s="178"/>
      <c r="D38" s="178"/>
      <c r="E38" s="178"/>
      <c r="F38" s="178"/>
      <c r="G38" s="178"/>
      <c r="H38" s="108"/>
      <c r="I38" s="108"/>
      <c r="J38" s="108"/>
      <c r="K38" s="108"/>
      <c r="L38" s="108"/>
      <c r="M38" s="100"/>
    </row>
    <row r="39" spans="1:13" ht="12" customHeight="1" x14ac:dyDescent="0.2">
      <c r="A39" s="100" t="s">
        <v>212</v>
      </c>
      <c r="B39" s="100"/>
      <c r="C39" s="179" t="s">
        <v>213</v>
      </c>
      <c r="D39" s="179"/>
      <c r="E39" s="179" t="s">
        <v>122</v>
      </c>
      <c r="F39" s="179"/>
      <c r="G39" s="106" t="s">
        <v>124</v>
      </c>
      <c r="H39" s="100"/>
      <c r="I39" s="100"/>
      <c r="J39" s="100"/>
      <c r="K39" s="100"/>
      <c r="L39" s="100"/>
      <c r="M39" s="100"/>
    </row>
    <row r="40" spans="1:13" ht="12" customHeight="1" x14ac:dyDescent="0.2">
      <c r="A40" s="100"/>
      <c r="B40" s="100"/>
      <c r="C40" s="177"/>
      <c r="D40" s="177"/>
      <c r="E40" s="177"/>
      <c r="F40" s="177"/>
      <c r="G40" s="104"/>
      <c r="H40" s="100"/>
      <c r="I40" s="100"/>
      <c r="J40" s="100"/>
      <c r="K40" s="100"/>
      <c r="L40" s="100"/>
      <c r="M40" s="100"/>
    </row>
    <row r="41" spans="1:13" ht="12" customHeight="1" x14ac:dyDescent="0.2">
      <c r="A41" s="100"/>
      <c r="B41" s="100"/>
      <c r="C41" s="177"/>
      <c r="D41" s="177"/>
      <c r="E41" s="177"/>
      <c r="F41" s="177"/>
      <c r="G41" s="104"/>
      <c r="H41" s="100"/>
      <c r="I41" s="100"/>
      <c r="J41" s="100"/>
      <c r="K41" s="100"/>
      <c r="L41" s="100"/>
      <c r="M41" s="100"/>
    </row>
    <row r="42" spans="1:13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</sheetData>
  <sheetProtection selectLockedCells="1" selectUnlockedCells="1"/>
  <mergeCells count="46">
    <mergeCell ref="H3:J3"/>
    <mergeCell ref="K4:L4"/>
    <mergeCell ref="A5:A8"/>
    <mergeCell ref="B5:F5"/>
    <mergeCell ref="G5:G7"/>
    <mergeCell ref="J5:J6"/>
    <mergeCell ref="B6:F6"/>
    <mergeCell ref="B7:F7"/>
    <mergeCell ref="B8:F8"/>
    <mergeCell ref="A9:A14"/>
    <mergeCell ref="B9:F9"/>
    <mergeCell ref="B10:F10"/>
    <mergeCell ref="B11:F11"/>
    <mergeCell ref="B12:F12"/>
    <mergeCell ref="B13:F13"/>
    <mergeCell ref="B14:F14"/>
    <mergeCell ref="B15:F15"/>
    <mergeCell ref="A16:A17"/>
    <mergeCell ref="B16:F16"/>
    <mergeCell ref="B17:F17"/>
    <mergeCell ref="A18:A23"/>
    <mergeCell ref="B18:F18"/>
    <mergeCell ref="B19:F19"/>
    <mergeCell ref="B20:F20"/>
    <mergeCell ref="B21:F21"/>
    <mergeCell ref="B22:F22"/>
    <mergeCell ref="B23:F23"/>
    <mergeCell ref="A24:A31"/>
    <mergeCell ref="B24:F24"/>
    <mergeCell ref="G24:G31"/>
    <mergeCell ref="B25:F25"/>
    <mergeCell ref="B26:F26"/>
    <mergeCell ref="B27:F27"/>
    <mergeCell ref="B28:F28"/>
    <mergeCell ref="B29:F29"/>
    <mergeCell ref="B30:F30"/>
    <mergeCell ref="B31:F31"/>
    <mergeCell ref="C40:D40"/>
    <mergeCell ref="E40:F40"/>
    <mergeCell ref="C41:D41"/>
    <mergeCell ref="E41:F41"/>
    <mergeCell ref="A33:G34"/>
    <mergeCell ref="A35:G36"/>
    <mergeCell ref="A37:G38"/>
    <mergeCell ref="C39:D39"/>
    <mergeCell ref="E39:F39"/>
  </mergeCells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tipus </vt:lpstr>
      <vt:lpstr>llista de control índexs</vt:lpstr>
      <vt:lpstr>llista de control equipament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 Cañellas</dc:creator>
  <cp:lastModifiedBy>Marc  Cañellas</cp:lastModifiedBy>
  <cp:lastPrinted>2014-05-26T08:46:52Z</cp:lastPrinted>
  <dcterms:created xsi:type="dcterms:W3CDTF">2017-08-10T08:16:01Z</dcterms:created>
  <dcterms:modified xsi:type="dcterms:W3CDTF">2017-08-10T08:16:01Z</dcterms:modified>
</cp:coreProperties>
</file>