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cañellas\Desktop\"/>
    </mc:Choice>
  </mc:AlternateContent>
  <bookViews>
    <workbookView xWindow="0" yWindow="0" windowWidth="15480" windowHeight="8190" tabRatio="768"/>
  </bookViews>
  <sheets>
    <sheet name="ordenament línees estratègiques" sheetId="1" r:id="rId1"/>
  </sheets>
  <definedNames>
    <definedName name="sectors">'ordenament línees estratègiques'!$C$11:$J$11</definedName>
    <definedName name="si_no">'ordenament línees estratègiques'!$M$2:$M$4</definedName>
    <definedName name="sist_reduccio_horaria">'ordenament línees estratègiques'!$N$1:$N$4</definedName>
    <definedName name="tipus_equip_arrancada">'ordenament línees estratègiques'!$M$15:$M$16</definedName>
    <definedName name="tipus_lampades">'ordenament línees estratègiques'!$M$5:$M$11</definedName>
    <definedName name="tipus_llumenera">'ordenament línees estratègiques'!$O$2:$O$4</definedName>
  </definedNames>
  <calcPr calcId="152511"/>
</workbook>
</file>

<file path=xl/calcChain.xml><?xml version="1.0" encoding="utf-8"?>
<calcChain xmlns="http://schemas.openxmlformats.org/spreadsheetml/2006/main">
  <c r="B18" i="1" l="1"/>
  <c r="C7" i="1"/>
  <c r="F28" i="1"/>
  <c r="B16" i="1"/>
  <c r="B19" i="1"/>
  <c r="J32" i="1"/>
  <c r="U33" i="1"/>
  <c r="C16" i="1"/>
  <c r="D16" i="1"/>
  <c r="E16" i="1"/>
  <c r="F16" i="1"/>
  <c r="G16" i="1"/>
  <c r="H16" i="1"/>
  <c r="I16" i="1"/>
  <c r="J16" i="1"/>
  <c r="V31" i="1"/>
  <c r="R32" i="1"/>
  <c r="AB32" i="1"/>
  <c r="Z36" i="1"/>
  <c r="U34" i="1"/>
  <c r="J33" i="1"/>
  <c r="R33" i="1"/>
  <c r="AB33" i="1"/>
  <c r="R34" i="1"/>
  <c r="P36" i="1"/>
  <c r="U32" i="1"/>
  <c r="J31" i="1"/>
  <c r="AB34" i="1"/>
  <c r="R35" i="1"/>
  <c r="AB35" i="1"/>
  <c r="A28" i="1"/>
  <c r="B28" i="1"/>
</calcChain>
</file>

<file path=xl/sharedStrings.xml><?xml version="1.0" encoding="utf-8"?>
<sst xmlns="http://schemas.openxmlformats.org/spreadsheetml/2006/main" count="109" uniqueCount="80">
  <si>
    <t>Número quadre d'enllumenat</t>
  </si>
  <si>
    <t>No</t>
  </si>
  <si>
    <t>Cèl·lula fotoelèctrica</t>
  </si>
  <si>
    <t xml:space="preserve">Balast doble nivell </t>
  </si>
  <si>
    <t>Interruptor horari</t>
  </si>
  <si>
    <t>Òptica alt rendiment</t>
  </si>
  <si>
    <t>Regulació flux capçalera</t>
  </si>
  <si>
    <t>Rellotge astronòmic</t>
  </si>
  <si>
    <t>Òptica baix rendiment</t>
  </si>
  <si>
    <t>-</t>
  </si>
  <si>
    <t>Adreça:</t>
  </si>
  <si>
    <t>VM</t>
  </si>
  <si>
    <t>Vapor de mercuri alta pressió</t>
  </si>
  <si>
    <t>Consum anual (kWh):</t>
  </si>
  <si>
    <t>VSAP</t>
  </si>
  <si>
    <t>Vapor de sodi alta pressió</t>
  </si>
  <si>
    <t>Despesa econòmica total (euros/any):</t>
  </si>
  <si>
    <t>VSBP</t>
  </si>
  <si>
    <t>Vapor de sodi baixa pressió</t>
  </si>
  <si>
    <t>Sistema de regulació horària:</t>
  </si>
  <si>
    <t>LED</t>
  </si>
  <si>
    <t>Díode emissor de llum</t>
  </si>
  <si>
    <t>Sistema de reducció de flux:</t>
  </si>
  <si>
    <t>HM</t>
  </si>
  <si>
    <t>Halogenurs metàl·lics</t>
  </si>
  <si>
    <t>FL</t>
  </si>
  <si>
    <t>Fluorescència</t>
  </si>
  <si>
    <t>Nre. total de línies d'enllumenat:</t>
  </si>
  <si>
    <t>Nre. punts de llum:</t>
  </si>
  <si>
    <t>Potència de les làmpades (W):</t>
  </si>
  <si>
    <t>Potència total instal·lada (kW):</t>
  </si>
  <si>
    <t>Tipus de llumenera:</t>
  </si>
  <si>
    <t xml:space="preserve">Nre. total de punts de llum:     </t>
  </si>
  <si>
    <t xml:space="preserve">Potència total instal·lada (kW) :     </t>
  </si>
  <si>
    <t>Companyia elèctrica:</t>
  </si>
  <si>
    <t>Potència contractada (kW):</t>
  </si>
  <si>
    <t>Tipus de tarifa:</t>
  </si>
  <si>
    <t xml:space="preserve">Potència (P) (contractada/instal·lada) </t>
  </si>
  <si>
    <t>Energia (E) consumida / P instal·lada</t>
  </si>
  <si>
    <t>Cost del KWh consumit</t>
  </si>
  <si>
    <t>Sí</t>
  </si>
  <si>
    <t>X</t>
  </si>
  <si>
    <t>Indicadors</t>
  </si>
  <si>
    <t>Grau de gestió i control (IGC)</t>
  </si>
  <si>
    <t xml:space="preserve">El sistema d'encesa és per mitjà de rellotge astronòmic? </t>
  </si>
  <si>
    <t>IGC</t>
  </si>
  <si>
    <t>Es podria reduir la potència de les làmpades instal·lades?</t>
  </si>
  <si>
    <t>x</t>
  </si>
  <si>
    <t>Tecnologia de làmpades (IT)</t>
  </si>
  <si>
    <t>Es disposa d'un sistema de doble nivell de reactància o de regulació de flux en capçalera?</t>
  </si>
  <si>
    <t>IT</t>
  </si>
  <si>
    <t>Es podrien reduir (o eliminar) les hores de funcionament en el nivell d'il·luminació de potència superior?</t>
  </si>
  <si>
    <t>Ús i funcionalitat (IUF)</t>
  </si>
  <si>
    <t>Hi ha un programa de manteniment periòdic i els equips presenten un bon estat de conservació?</t>
  </si>
  <si>
    <t>IUF</t>
  </si>
  <si>
    <r>
      <t>És possible estudiar la retirada d'alguns punts de llum o sector?</t>
    </r>
    <r>
      <rPr>
        <sz val="9"/>
        <color indexed="8"/>
        <rFont val="Arial"/>
        <family val="2"/>
        <charset val="1"/>
      </rPr>
      <t xml:space="preserve"> </t>
    </r>
  </si>
  <si>
    <t xml:space="preserve">    Descripció</t>
  </si>
  <si>
    <t>Hi ha algun sistema de gestió centralitzat que vetlli per un consum eficient en enllumenat públic?</t>
  </si>
  <si>
    <t xml:space="preserve">És convenient repassar la potència contractada? </t>
  </si>
  <si>
    <t xml:space="preserve">Els valors de IUF i IT són elevats. </t>
  </si>
  <si>
    <t>Recomanacions per als sistemes d'enllumenat</t>
  </si>
  <si>
    <r>
      <t xml:space="preserve">Substituir les làmpades de vapor de mercuri per les de vapor de sodi. Estudiar la possible reducció de la potència contractada. </t>
    </r>
    <r>
      <rPr>
        <i/>
        <sz val="9"/>
        <rFont val="Arial"/>
        <family val="2"/>
      </rPr>
      <t>Si es té</t>
    </r>
    <r>
      <rPr>
        <i/>
        <sz val="9"/>
        <color indexed="63"/>
        <rFont val="Arial"/>
        <family val="2"/>
      </rPr>
      <t xml:space="preserve"> regulador de flux en capçalera es podria mirar si és possible avançar mitja hora la reducció de flux. També es podria mirar de passar de làmpades de VSAP DE 150W a d'altres de 70W, i si hi ha alguns punts de llum prescindibles.</t>
    </r>
  </si>
  <si>
    <t>ACCIONS RECOMANADES</t>
  </si>
  <si>
    <t>*</t>
  </si>
  <si>
    <t>Emplenar en la casella E13 la tipologia més ineficient del quadre d'enllumenat</t>
  </si>
  <si>
    <t>EL CÀLCUL DE L'INDICADOR DE TECNOLOGIA DE LÀMPADES (IT) ES REALITZA AUTOMÀTICAMENT A PARTIR DE LES CASELLES E13 I D17</t>
  </si>
  <si>
    <t>Tipus de làmpada*</t>
  </si>
  <si>
    <t>Acció número A21/B21/1</t>
  </si>
  <si>
    <t>Endesa</t>
  </si>
  <si>
    <t>2.1 DHA</t>
  </si>
  <si>
    <t>Descripció del sistema de red. de flux:</t>
  </si>
  <si>
    <t>C/ Pont nº 5</t>
  </si>
  <si>
    <t>Periodicitat: -</t>
  </si>
  <si>
    <t>Responsable: -</t>
  </si>
  <si>
    <t>Descripció: -</t>
  </si>
  <si>
    <t>DADES BÀSIQUES (any 2016)</t>
  </si>
  <si>
    <t>DADES FACTURACIÓ (any 2016)</t>
  </si>
  <si>
    <t>ÍNDEXS CARACTERÍSTICS (any 2016)</t>
  </si>
  <si>
    <t>AVALUACIÓ DEL SISTEMA D'ENLLUMENAT (any 2016)</t>
  </si>
  <si>
    <t>DADES DEL MANTENIMENT (any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</si>
</sst>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8"/>
      <color indexed="9"/>
      <name val="Arial"/>
      <family val="2"/>
    </font>
    <font>
      <sz val="9"/>
      <name val="Arial"/>
      <family val="2"/>
      <charset val="1"/>
    </font>
    <font>
      <b/>
      <sz val="9"/>
      <color indexed="63"/>
      <name val="Arial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9"/>
      <color indexed="63"/>
      <name val="Arial"/>
      <family val="2"/>
    </font>
    <font>
      <sz val="9"/>
      <name val="Arial"/>
      <family val="2"/>
    </font>
    <font>
      <sz val="9"/>
      <color indexed="8"/>
      <name val="Arial"/>
      <family val="2"/>
      <charset val="1"/>
    </font>
    <font>
      <sz val="9"/>
      <color indexed="8"/>
      <name val="Arial"/>
      <family val="2"/>
    </font>
    <font>
      <b/>
      <sz val="9"/>
      <color indexed="8"/>
      <name val="Arial"/>
      <family val="2"/>
      <charset val="1"/>
    </font>
    <font>
      <i/>
      <sz val="9"/>
      <color indexed="63"/>
      <name val="Arial"/>
      <family val="2"/>
    </font>
    <font>
      <i/>
      <sz val="9"/>
      <name val="Arial"/>
      <family val="2"/>
    </font>
    <font>
      <b/>
      <sz val="9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62"/>
        <bgColor indexed="56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dashed">
        <color indexed="62"/>
      </top>
      <bottom/>
      <diagonal/>
    </border>
    <border>
      <left style="thin">
        <color indexed="62"/>
      </left>
      <right style="thin">
        <color indexed="9"/>
      </right>
      <top style="thin">
        <color indexed="62"/>
      </top>
      <bottom style="thin">
        <color indexed="6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62"/>
      </top>
      <bottom style="dashed">
        <color indexed="62"/>
      </bottom>
      <diagonal/>
    </border>
    <border>
      <left/>
      <right/>
      <top style="dashed">
        <color indexed="62"/>
      </top>
      <bottom/>
      <diagonal/>
    </border>
    <border>
      <left/>
      <right style="thin">
        <color indexed="23"/>
      </right>
      <top style="dashed">
        <color indexed="6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dashed">
        <color indexed="62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Fill="1" applyBorder="1"/>
    <xf numFmtId="0" fontId="4" fillId="0" borderId="0" xfId="0" applyFont="1" applyFill="1"/>
    <xf numFmtId="0" fontId="4" fillId="0" borderId="0" xfId="0" applyFont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1" fillId="0" borderId="0" xfId="0" applyFont="1" applyBorder="1"/>
    <xf numFmtId="0" fontId="8" fillId="0" borderId="8" xfId="0" applyFont="1" applyBorder="1" applyAlignment="1">
      <alignment horizontal="left" vertical="center"/>
    </xf>
    <xf numFmtId="0" fontId="0" fillId="0" borderId="0" xfId="0" applyBorder="1"/>
    <xf numFmtId="0" fontId="8" fillId="0" borderId="9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5" fillId="0" borderId="0" xfId="0" applyFont="1" applyFill="1" applyAlignment="1">
      <alignment horizontal="right"/>
    </xf>
    <xf numFmtId="0" fontId="15" fillId="0" borderId="0" xfId="0" applyFont="1"/>
    <xf numFmtId="0" fontId="8" fillId="0" borderId="1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13" fillId="0" borderId="7" xfId="0" applyFont="1" applyBorder="1" applyAlignment="1">
      <alignment horizontal="justify" vertical="top"/>
    </xf>
    <xf numFmtId="0" fontId="13" fillId="0" borderId="2" xfId="0" applyFont="1" applyBorder="1" applyAlignment="1">
      <alignment horizontal="justify" vertical="top"/>
    </xf>
    <xf numFmtId="0" fontId="13" fillId="0" borderId="3" xfId="0" applyFont="1" applyBorder="1" applyAlignment="1">
      <alignment horizontal="justify" vertical="top"/>
    </xf>
    <xf numFmtId="0" fontId="5" fillId="0" borderId="2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3" fillId="0" borderId="14" xfId="0" applyFont="1" applyBorder="1" applyAlignment="1">
      <alignment horizontal="justify" vertical="top"/>
    </xf>
    <xf numFmtId="0" fontId="13" fillId="0" borderId="15" xfId="0" applyFont="1" applyBorder="1" applyAlignment="1">
      <alignment horizontal="justify" vertical="top"/>
    </xf>
    <xf numFmtId="0" fontId="13" fillId="0" borderId="16" xfId="0" applyFont="1" applyBorder="1" applyAlignment="1">
      <alignment horizontal="justify" vertical="top"/>
    </xf>
    <xf numFmtId="0" fontId="8" fillId="0" borderId="11" xfId="0" applyFont="1" applyBorder="1" applyAlignment="1">
      <alignment horizontal="left" vertical="center"/>
    </xf>
    <xf numFmtId="0" fontId="12" fillId="0" borderId="10" xfId="0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 wrapText="1"/>
    </xf>
    <xf numFmtId="0" fontId="10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1A1A1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3464566929134"/>
          <c:y val="6.2830544619422571E-2"/>
          <c:w val="0.43337817590614941"/>
          <c:h val="0.74253444881889763"/>
        </c:manualLayout>
      </c:layout>
      <c:radarChart>
        <c:radarStyle val="marker"/>
        <c:varyColors val="0"/>
        <c:ser>
          <c:idx val="0"/>
          <c:order val="0"/>
          <c:spPr>
            <a:ln w="38100">
              <a:solidFill>
                <a:srgbClr val="004586"/>
              </a:solidFill>
              <a:prstDash val="solid"/>
            </a:ln>
          </c:spPr>
          <c:marker>
            <c:symbol val="none"/>
          </c:marker>
          <c:cat>
            <c:strRef>
              <c:f>'ordenament línees estratègiques'!$T$32:$T$34</c:f>
              <c:strCache>
                <c:ptCount val="3"/>
                <c:pt idx="0">
                  <c:v>IGC</c:v>
                </c:pt>
                <c:pt idx="1">
                  <c:v>IT</c:v>
                </c:pt>
                <c:pt idx="2">
                  <c:v>IUF</c:v>
                </c:pt>
              </c:strCache>
            </c:strRef>
          </c:cat>
          <c:val>
            <c:numRef>
              <c:f>'ordenament línees estratègiques'!$U$32:$U$34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53257168"/>
        <c:axId val="-1753254448"/>
      </c:radarChart>
      <c:catAx>
        <c:axId val="-1753257168"/>
        <c:scaling>
          <c:orientation val="maxMin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53254448"/>
        <c:crossesAt val="0"/>
        <c:auto val="0"/>
        <c:lblAlgn val="ctr"/>
        <c:lblOffset val="100"/>
        <c:noMultiLvlLbl val="0"/>
      </c:catAx>
      <c:valAx>
        <c:axId val="-1753254448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532571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30</xdr:row>
      <xdr:rowOff>57150</xdr:rowOff>
    </xdr:from>
    <xdr:to>
      <xdr:col>1</xdr:col>
      <xdr:colOff>381000</xdr:colOff>
      <xdr:row>35</xdr:row>
      <xdr:rowOff>114300</xdr:rowOff>
    </xdr:to>
    <xdr:graphicFrame macro="">
      <xdr:nvGraphicFramePr>
        <xdr:cNvPr id="1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104775</xdr:colOff>
      <xdr:row>4</xdr:row>
      <xdr:rowOff>0</xdr:rowOff>
    </xdr:from>
    <xdr:to>
      <xdr:col>9</xdr:col>
      <xdr:colOff>371475</xdr:colOff>
      <xdr:row>11</xdr:row>
      <xdr:rowOff>0</xdr:rowOff>
    </xdr:to>
    <xdr:pic>
      <xdr:nvPicPr>
        <xdr:cNvPr id="1138" name="3 Imagen" descr="P1010273.JPG"/>
        <xdr:cNvPicPr>
          <a:picLocks noChangeAspect="1"/>
        </xdr:cNvPicPr>
      </xdr:nvPicPr>
      <xdr:blipFill>
        <a:blip xmlns:r="http://schemas.openxmlformats.org/officeDocument/2006/relationships" r:embed="rId2" cstate="print">
          <a:lum bright="2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37" t="7991" r="21233"/>
        <a:stretch>
          <a:fillRect/>
        </a:stretch>
      </xdr:blipFill>
      <xdr:spPr bwMode="auto">
        <a:xfrm>
          <a:off x="4133850" y="762000"/>
          <a:ext cx="158115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428625</xdr:colOff>
      <xdr:row>1</xdr:row>
      <xdr:rowOff>38100</xdr:rowOff>
    </xdr:from>
    <xdr:to>
      <xdr:col>9</xdr:col>
      <xdr:colOff>352425</xdr:colOff>
      <xdr:row>3</xdr:row>
      <xdr:rowOff>161925</xdr:rowOff>
    </xdr:to>
    <xdr:pic>
      <xdr:nvPicPr>
        <xdr:cNvPr id="1139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228600"/>
          <a:ext cx="12382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tabSelected="1" zoomScaleNormal="100" workbookViewId="0">
      <selection activeCell="K16" sqref="K16"/>
    </sheetView>
  </sheetViews>
  <sheetFormatPr baseColWidth="10" defaultRowHeight="15" x14ac:dyDescent="0.25"/>
  <cols>
    <col min="1" max="1" width="27.5703125" bestFit="1" customWidth="1"/>
    <col min="2" max="10" width="6.5703125" customWidth="1"/>
    <col min="11" max="12" width="9.140625" customWidth="1"/>
    <col min="13" max="13" width="20.5703125" bestFit="1" customWidth="1"/>
    <col min="14" max="14" width="17.7109375" customWidth="1"/>
    <col min="15" max="15" width="14.140625" customWidth="1"/>
  </cols>
  <sheetData>
    <row r="1" spans="1:22" x14ac:dyDescent="0.25">
      <c r="A1" s="42" t="s">
        <v>0</v>
      </c>
      <c r="B1" s="81">
        <v>1</v>
      </c>
      <c r="C1" s="81"/>
      <c r="D1" s="81"/>
      <c r="E1" s="81"/>
      <c r="F1" s="81"/>
      <c r="G1" s="81"/>
      <c r="H1" s="81"/>
      <c r="I1" s="81"/>
      <c r="J1" s="81"/>
      <c r="K1" s="3"/>
      <c r="L1" s="1"/>
      <c r="M1" s="4" t="s">
        <v>1</v>
      </c>
      <c r="N1" s="5" t="s">
        <v>2</v>
      </c>
      <c r="O1" s="2"/>
      <c r="P1" s="2"/>
      <c r="Q1" s="2"/>
      <c r="R1" s="2"/>
      <c r="S1" s="2"/>
      <c r="T1" s="2"/>
      <c r="U1" s="2"/>
      <c r="V1" s="2"/>
    </row>
    <row r="2" spans="1:22" s="9" customFormat="1" x14ac:dyDescent="0.25">
      <c r="A2" s="82" t="s">
        <v>75</v>
      </c>
      <c r="B2" s="82"/>
      <c r="C2" s="82"/>
      <c r="D2" s="82"/>
      <c r="E2" s="82"/>
      <c r="F2" s="82"/>
      <c r="G2" s="82"/>
      <c r="H2" s="82"/>
      <c r="I2" s="82"/>
      <c r="J2" s="82"/>
      <c r="K2" s="6"/>
      <c r="L2" s="7"/>
      <c r="M2" s="4" t="s">
        <v>3</v>
      </c>
      <c r="N2" s="5" t="s">
        <v>4</v>
      </c>
      <c r="O2" s="5" t="s">
        <v>5</v>
      </c>
      <c r="P2" s="8"/>
      <c r="Q2" s="8"/>
      <c r="R2" s="8"/>
      <c r="S2" s="8"/>
      <c r="T2" s="8"/>
      <c r="U2" s="8"/>
      <c r="V2" s="8"/>
    </row>
    <row r="3" spans="1:22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3"/>
      <c r="L3" s="1"/>
      <c r="M3" s="10" t="s">
        <v>6</v>
      </c>
      <c r="N3" s="5" t="s">
        <v>7</v>
      </c>
      <c r="O3" s="5" t="s">
        <v>8</v>
      </c>
      <c r="P3" s="2"/>
      <c r="Q3" s="2"/>
      <c r="R3" s="2"/>
      <c r="S3" s="2"/>
      <c r="T3" s="2"/>
      <c r="U3" s="2"/>
      <c r="V3" s="2"/>
    </row>
    <row r="4" spans="1:22" x14ac:dyDescent="0.25">
      <c r="A4" s="82"/>
      <c r="B4" s="82"/>
      <c r="C4" s="82"/>
      <c r="D4" s="82"/>
      <c r="E4" s="82"/>
      <c r="F4" s="82"/>
      <c r="G4" s="82"/>
      <c r="H4" s="82"/>
      <c r="I4" s="82"/>
      <c r="J4" s="82"/>
      <c r="K4" s="3"/>
      <c r="L4" s="1"/>
      <c r="M4" s="1" t="s">
        <v>9</v>
      </c>
      <c r="N4" s="2" t="s">
        <v>9</v>
      </c>
      <c r="O4" s="2" t="s">
        <v>9</v>
      </c>
      <c r="P4" s="2"/>
      <c r="Q4" s="2"/>
      <c r="R4" s="2"/>
      <c r="S4" s="2"/>
      <c r="T4" s="2"/>
      <c r="U4" s="2"/>
      <c r="V4" s="2"/>
    </row>
    <row r="5" spans="1:22" x14ac:dyDescent="0.25">
      <c r="A5" s="83" t="s">
        <v>10</v>
      </c>
      <c r="B5" s="84"/>
      <c r="C5" s="85" t="s">
        <v>71</v>
      </c>
      <c r="D5" s="85"/>
      <c r="E5" s="85"/>
      <c r="F5" s="85"/>
      <c r="G5" s="89"/>
      <c r="H5" s="89"/>
      <c r="I5" s="89"/>
      <c r="J5" s="90"/>
      <c r="K5" s="3"/>
      <c r="L5" s="1"/>
      <c r="M5" s="11" t="s">
        <v>11</v>
      </c>
      <c r="N5" s="5" t="s">
        <v>12</v>
      </c>
      <c r="O5" s="5"/>
      <c r="P5" s="2"/>
      <c r="Q5" s="2"/>
      <c r="R5" s="2"/>
      <c r="S5" s="2"/>
      <c r="T5" s="2"/>
      <c r="U5" s="2"/>
      <c r="V5" s="2"/>
    </row>
    <row r="6" spans="1:22" x14ac:dyDescent="0.25">
      <c r="A6" s="87" t="s">
        <v>13</v>
      </c>
      <c r="B6" s="88"/>
      <c r="C6" s="86">
        <v>41580</v>
      </c>
      <c r="D6" s="86"/>
      <c r="E6" s="86"/>
      <c r="F6" s="86"/>
      <c r="G6" s="91"/>
      <c r="H6" s="91"/>
      <c r="I6" s="91"/>
      <c r="J6" s="92"/>
      <c r="K6" s="3"/>
      <c r="L6" s="1"/>
      <c r="M6" s="11" t="s">
        <v>14</v>
      </c>
      <c r="N6" s="5" t="s">
        <v>15</v>
      </c>
      <c r="O6" s="5"/>
      <c r="P6" s="2"/>
      <c r="Q6" s="2"/>
      <c r="R6" s="2"/>
      <c r="S6" s="2"/>
      <c r="T6" s="2"/>
      <c r="U6" s="2"/>
      <c r="V6" s="2"/>
    </row>
    <row r="7" spans="1:22" x14ac:dyDescent="0.25">
      <c r="A7" s="87" t="s">
        <v>16</v>
      </c>
      <c r="B7" s="88"/>
      <c r="C7" s="86">
        <f>C6*0.15</f>
        <v>6237</v>
      </c>
      <c r="D7" s="86"/>
      <c r="E7" s="86"/>
      <c r="F7" s="86"/>
      <c r="G7" s="91"/>
      <c r="H7" s="91"/>
      <c r="I7" s="91"/>
      <c r="J7" s="92"/>
      <c r="K7" s="3"/>
      <c r="L7" s="1"/>
      <c r="M7" s="11" t="s">
        <v>17</v>
      </c>
      <c r="N7" s="5" t="s">
        <v>18</v>
      </c>
      <c r="O7" s="5"/>
      <c r="P7" s="2"/>
      <c r="Q7" s="2"/>
      <c r="R7" s="2"/>
      <c r="S7" s="2"/>
      <c r="T7" s="2"/>
      <c r="U7" s="2"/>
      <c r="V7" s="2"/>
    </row>
    <row r="8" spans="1:22" x14ac:dyDescent="0.25">
      <c r="A8" s="87" t="s">
        <v>19</v>
      </c>
      <c r="B8" s="88"/>
      <c r="C8" s="86" t="s">
        <v>2</v>
      </c>
      <c r="D8" s="86"/>
      <c r="E8" s="86"/>
      <c r="F8" s="86"/>
      <c r="G8" s="91"/>
      <c r="H8" s="91"/>
      <c r="I8" s="91"/>
      <c r="J8" s="92"/>
      <c r="K8" s="3"/>
      <c r="L8" s="1"/>
      <c r="M8" s="11" t="s">
        <v>20</v>
      </c>
      <c r="N8" s="5" t="s">
        <v>21</v>
      </c>
      <c r="O8" s="5"/>
      <c r="P8" s="2"/>
      <c r="Q8" s="2"/>
      <c r="R8" s="2"/>
      <c r="S8" s="2"/>
      <c r="T8" s="2"/>
      <c r="U8" s="2"/>
      <c r="V8" s="2"/>
    </row>
    <row r="9" spans="1:22" x14ac:dyDescent="0.25">
      <c r="A9" s="87" t="s">
        <v>22</v>
      </c>
      <c r="B9" s="88"/>
      <c r="C9" s="86" t="s">
        <v>6</v>
      </c>
      <c r="D9" s="86"/>
      <c r="E9" s="86"/>
      <c r="F9" s="86"/>
      <c r="G9" s="91"/>
      <c r="H9" s="91"/>
      <c r="I9" s="91"/>
      <c r="J9" s="92"/>
      <c r="K9" s="3"/>
      <c r="L9" s="1"/>
      <c r="M9" s="11" t="s">
        <v>23</v>
      </c>
      <c r="N9" s="5" t="s">
        <v>24</v>
      </c>
      <c r="O9" s="5"/>
      <c r="P9" s="2"/>
      <c r="Q9" s="2"/>
      <c r="R9" s="2"/>
      <c r="S9" s="2"/>
      <c r="T9" s="2"/>
      <c r="U9" s="2"/>
      <c r="V9" s="2"/>
    </row>
    <row r="10" spans="1:22" x14ac:dyDescent="0.25">
      <c r="A10" s="87" t="s">
        <v>70</v>
      </c>
      <c r="B10" s="88"/>
      <c r="C10" s="86" t="s">
        <v>9</v>
      </c>
      <c r="D10" s="86"/>
      <c r="E10" s="86"/>
      <c r="F10" s="86"/>
      <c r="G10" s="91"/>
      <c r="H10" s="91"/>
      <c r="I10" s="91"/>
      <c r="J10" s="92"/>
      <c r="K10" s="3"/>
      <c r="L10" s="1"/>
      <c r="M10" s="11" t="s">
        <v>25</v>
      </c>
      <c r="N10" s="5" t="s">
        <v>26</v>
      </c>
      <c r="O10" s="5"/>
      <c r="P10" s="2"/>
      <c r="Q10" s="2"/>
      <c r="R10" s="2"/>
      <c r="S10" s="2"/>
      <c r="T10" s="2"/>
      <c r="U10" s="2"/>
      <c r="V10" s="2"/>
    </row>
    <row r="11" spans="1:22" x14ac:dyDescent="0.25">
      <c r="A11" s="87" t="s">
        <v>27</v>
      </c>
      <c r="B11" s="88"/>
      <c r="C11" s="86">
        <v>1</v>
      </c>
      <c r="D11" s="86"/>
      <c r="E11" s="86"/>
      <c r="F11" s="86"/>
      <c r="G11" s="93"/>
      <c r="H11" s="93"/>
      <c r="I11" s="93"/>
      <c r="J11" s="94"/>
      <c r="K11" s="3"/>
      <c r="L11" s="1"/>
      <c r="M11" s="12" t="s">
        <v>9</v>
      </c>
      <c r="N11" s="2"/>
      <c r="O11" s="5"/>
      <c r="P11" s="2"/>
      <c r="Q11" s="2"/>
      <c r="R11" s="2"/>
      <c r="S11" s="2"/>
      <c r="T11" s="2"/>
      <c r="U11" s="2"/>
      <c r="V11" s="2"/>
    </row>
    <row r="12" spans="1:22" x14ac:dyDescent="0.25">
      <c r="A12" s="41"/>
      <c r="B12" s="44"/>
      <c r="C12" s="17"/>
      <c r="D12" s="17"/>
      <c r="E12" s="17"/>
      <c r="F12" s="17"/>
      <c r="G12" s="17"/>
      <c r="H12" s="17"/>
      <c r="I12" s="17"/>
      <c r="J12" s="18"/>
      <c r="K12" s="3"/>
      <c r="L12" s="1"/>
      <c r="M12" s="12"/>
      <c r="N12" s="2"/>
      <c r="O12" s="5"/>
      <c r="P12" s="2"/>
      <c r="Q12" s="2"/>
      <c r="R12" s="2"/>
      <c r="S12" s="2"/>
      <c r="T12" s="2"/>
      <c r="U12" s="2"/>
      <c r="V12" s="2"/>
    </row>
    <row r="13" spans="1:22" x14ac:dyDescent="0.25">
      <c r="A13" s="43" t="s">
        <v>66</v>
      </c>
      <c r="B13" s="13" t="s">
        <v>11</v>
      </c>
      <c r="C13" s="13" t="s">
        <v>11</v>
      </c>
      <c r="D13" s="13" t="s">
        <v>14</v>
      </c>
      <c r="E13" s="13" t="s">
        <v>14</v>
      </c>
      <c r="F13" s="13" t="s">
        <v>14</v>
      </c>
      <c r="G13" s="13" t="s">
        <v>23</v>
      </c>
      <c r="H13" s="13" t="s">
        <v>25</v>
      </c>
      <c r="I13" s="13" t="s">
        <v>9</v>
      </c>
      <c r="J13" s="14" t="s">
        <v>9</v>
      </c>
      <c r="K13" s="3"/>
      <c r="L13" s="1"/>
      <c r="M13" s="31" t="s">
        <v>63</v>
      </c>
      <c r="N13" s="32" t="s">
        <v>64</v>
      </c>
      <c r="O13" s="8"/>
      <c r="P13" s="8"/>
      <c r="Q13" s="8"/>
      <c r="R13" s="8"/>
      <c r="S13" s="2"/>
      <c r="T13" s="2"/>
      <c r="U13" s="2"/>
      <c r="V13" s="2"/>
    </row>
    <row r="14" spans="1:22" x14ac:dyDescent="0.25">
      <c r="A14" s="38" t="s">
        <v>28</v>
      </c>
      <c r="B14" s="15">
        <v>4</v>
      </c>
      <c r="C14" s="15">
        <v>8</v>
      </c>
      <c r="D14" s="15">
        <v>56</v>
      </c>
      <c r="E14" s="15">
        <v>35</v>
      </c>
      <c r="F14" s="15">
        <v>6</v>
      </c>
      <c r="G14" s="15">
        <v>14</v>
      </c>
      <c r="H14" s="15">
        <v>4</v>
      </c>
      <c r="I14" s="15"/>
      <c r="J14" s="16"/>
      <c r="K14" s="3"/>
      <c r="L14" s="1"/>
      <c r="M14" s="1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25">
      <c r="A15" s="39" t="s">
        <v>29</v>
      </c>
      <c r="B15" s="17">
        <v>250</v>
      </c>
      <c r="C15" s="17">
        <v>125</v>
      </c>
      <c r="D15" s="17">
        <v>150</v>
      </c>
      <c r="E15" s="17">
        <v>70</v>
      </c>
      <c r="F15" s="17">
        <v>400</v>
      </c>
      <c r="G15" s="17">
        <v>250</v>
      </c>
      <c r="H15" s="17">
        <v>58</v>
      </c>
      <c r="I15" s="17"/>
      <c r="J15" s="18"/>
      <c r="K15" s="3"/>
      <c r="L15" s="1"/>
      <c r="M15" s="4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25">
      <c r="A16" s="40" t="s">
        <v>30</v>
      </c>
      <c r="B16" s="19">
        <f>B14*B15/1000</f>
        <v>1</v>
      </c>
      <c r="C16" s="19">
        <f t="shared" ref="C16:J16" si="0">C14*C15/1000</f>
        <v>1</v>
      </c>
      <c r="D16" s="19">
        <f t="shared" si="0"/>
        <v>8.4</v>
      </c>
      <c r="E16" s="19">
        <f t="shared" si="0"/>
        <v>2.4500000000000002</v>
      </c>
      <c r="F16" s="19">
        <f t="shared" si="0"/>
        <v>2.4</v>
      </c>
      <c r="G16" s="19">
        <f t="shared" si="0"/>
        <v>3.5</v>
      </c>
      <c r="H16" s="19">
        <f t="shared" si="0"/>
        <v>0.23200000000000001</v>
      </c>
      <c r="I16" s="19">
        <f t="shared" si="0"/>
        <v>0</v>
      </c>
      <c r="J16" s="20">
        <f t="shared" si="0"/>
        <v>0</v>
      </c>
      <c r="K16" s="3"/>
      <c r="L16" s="1"/>
      <c r="M16" s="4"/>
      <c r="N16" s="2"/>
      <c r="O16" s="2"/>
      <c r="P16" s="2"/>
      <c r="Q16" s="2"/>
      <c r="R16" s="2"/>
      <c r="S16" s="2"/>
      <c r="T16" s="2"/>
      <c r="U16" s="2"/>
      <c r="V16" s="2"/>
    </row>
    <row r="17" spans="1:28" x14ac:dyDescent="0.25">
      <c r="A17" s="21" t="s">
        <v>31</v>
      </c>
      <c r="B17" s="78" t="s">
        <v>5</v>
      </c>
      <c r="C17" s="78"/>
      <c r="D17" s="78"/>
      <c r="E17" s="78"/>
      <c r="F17" s="78"/>
      <c r="G17" s="78"/>
      <c r="H17" s="78"/>
      <c r="I17" s="78"/>
      <c r="J17" s="78"/>
      <c r="K17" s="2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8" x14ac:dyDescent="0.25">
      <c r="A18" s="23" t="s">
        <v>32</v>
      </c>
      <c r="B18" s="79">
        <f>SUM(B14:J14)</f>
        <v>127</v>
      </c>
      <c r="C18" s="79"/>
      <c r="D18" s="79"/>
      <c r="E18" s="79"/>
      <c r="F18" s="79"/>
      <c r="G18" s="79"/>
      <c r="H18" s="79"/>
      <c r="I18" s="79"/>
      <c r="J18" s="79"/>
      <c r="K18" s="24"/>
    </row>
    <row r="19" spans="1:28" x14ac:dyDescent="0.25">
      <c r="A19" s="25" t="s">
        <v>33</v>
      </c>
      <c r="B19" s="80">
        <f>SUM(B16:J16)</f>
        <v>18.981999999999999</v>
      </c>
      <c r="C19" s="80"/>
      <c r="D19" s="80"/>
      <c r="E19" s="80"/>
      <c r="F19" s="80"/>
      <c r="G19" s="80"/>
      <c r="H19" s="80"/>
      <c r="I19" s="80"/>
      <c r="J19" s="80"/>
      <c r="K19" s="24"/>
    </row>
    <row r="20" spans="1:28" x14ac:dyDescent="0.25">
      <c r="A20" s="23"/>
      <c r="B20" s="37"/>
      <c r="C20" s="37"/>
      <c r="D20" s="37"/>
      <c r="E20" s="37"/>
      <c r="F20" s="37"/>
      <c r="G20" s="37"/>
      <c r="H20" s="37"/>
      <c r="I20" s="37"/>
      <c r="J20" s="37"/>
      <c r="K20" s="24"/>
    </row>
    <row r="21" spans="1:28" x14ac:dyDescent="0.25">
      <c r="A21" s="51" t="s">
        <v>76</v>
      </c>
      <c r="B21" s="51"/>
      <c r="C21" s="51"/>
      <c r="D21" s="51"/>
      <c r="E21" s="51"/>
      <c r="F21" s="51"/>
      <c r="G21" s="51"/>
      <c r="H21" s="51"/>
      <c r="I21" s="51"/>
      <c r="J21" s="51"/>
      <c r="K21" s="24"/>
    </row>
    <row r="22" spans="1:28" x14ac:dyDescent="0.25">
      <c r="A22" s="35" t="s">
        <v>34</v>
      </c>
      <c r="B22" s="76" t="s">
        <v>68</v>
      </c>
      <c r="C22" s="76"/>
      <c r="D22" s="76"/>
      <c r="E22" s="76"/>
      <c r="F22" s="76"/>
      <c r="G22" s="76"/>
      <c r="H22" s="76"/>
      <c r="I22" s="76"/>
      <c r="J22" s="76"/>
      <c r="K22" s="24"/>
    </row>
    <row r="23" spans="1:28" x14ac:dyDescent="0.25">
      <c r="A23" s="23" t="s">
        <v>35</v>
      </c>
      <c r="B23" s="77">
        <v>31.5</v>
      </c>
      <c r="C23" s="77"/>
      <c r="D23" s="77"/>
      <c r="E23" s="77"/>
      <c r="F23" s="77"/>
      <c r="G23" s="77"/>
      <c r="H23" s="77"/>
      <c r="I23" s="77"/>
      <c r="J23" s="77"/>
      <c r="K23" s="24"/>
    </row>
    <row r="24" spans="1:28" x14ac:dyDescent="0.25">
      <c r="A24" s="25" t="s">
        <v>36</v>
      </c>
      <c r="B24" s="54" t="s">
        <v>69</v>
      </c>
      <c r="C24" s="54"/>
      <c r="D24" s="54"/>
      <c r="E24" s="54"/>
      <c r="F24" s="54"/>
      <c r="G24" s="54"/>
      <c r="H24" s="54"/>
      <c r="I24" s="54"/>
      <c r="J24" s="54"/>
    </row>
    <row r="25" spans="1:28" x14ac:dyDescent="0.25">
      <c r="A25" s="23"/>
      <c r="B25" s="36"/>
      <c r="C25" s="36"/>
      <c r="D25" s="36"/>
      <c r="E25" s="36"/>
      <c r="F25" s="36"/>
      <c r="G25" s="36"/>
      <c r="H25" s="36"/>
      <c r="I25" s="36"/>
      <c r="J25" s="36"/>
    </row>
    <row r="26" spans="1:28" x14ac:dyDescent="0.25">
      <c r="A26" s="51" t="s">
        <v>77</v>
      </c>
      <c r="B26" s="51"/>
      <c r="C26" s="51"/>
      <c r="D26" s="51"/>
      <c r="E26" s="51"/>
      <c r="F26" s="51"/>
      <c r="G26" s="51"/>
      <c r="H26" s="51"/>
      <c r="I26" s="51"/>
      <c r="J26" s="51"/>
    </row>
    <row r="27" spans="1:28" ht="24" x14ac:dyDescent="0.25">
      <c r="A27" s="33" t="s">
        <v>37</v>
      </c>
      <c r="B27" s="57" t="s">
        <v>38</v>
      </c>
      <c r="C27" s="57"/>
      <c r="D27" s="57"/>
      <c r="E27" s="57"/>
      <c r="F27" s="58" t="s">
        <v>39</v>
      </c>
      <c r="G27" s="58"/>
      <c r="H27" s="58"/>
      <c r="I27" s="58"/>
      <c r="J27" s="58"/>
    </row>
    <row r="28" spans="1:28" x14ac:dyDescent="0.25">
      <c r="A28" s="34">
        <f>B23/B19</f>
        <v>1.6594668633442209</v>
      </c>
      <c r="B28" s="53">
        <f>B6/B19</f>
        <v>0</v>
      </c>
      <c r="C28" s="53"/>
      <c r="D28" s="53"/>
      <c r="E28" s="53"/>
      <c r="F28" s="53">
        <f>C7/C6</f>
        <v>0.15</v>
      </c>
      <c r="G28" s="53"/>
      <c r="H28" s="53"/>
      <c r="I28" s="53"/>
      <c r="J28" s="53"/>
    </row>
    <row r="29" spans="1:28" x14ac:dyDescent="0.25">
      <c r="A29" s="45"/>
      <c r="B29" s="46"/>
      <c r="C29" s="46"/>
      <c r="D29" s="46"/>
      <c r="E29" s="46"/>
      <c r="F29" s="46"/>
      <c r="G29" s="46"/>
      <c r="H29" s="46"/>
      <c r="I29" s="46"/>
      <c r="J29" s="47"/>
    </row>
    <row r="30" spans="1:28" x14ac:dyDescent="0.25">
      <c r="A30" s="51" t="s">
        <v>78</v>
      </c>
      <c r="B30" s="51"/>
      <c r="C30" s="51"/>
      <c r="D30" s="51"/>
      <c r="E30" s="51"/>
      <c r="F30" s="51"/>
      <c r="G30" s="51"/>
      <c r="H30" s="51"/>
      <c r="I30" s="51"/>
      <c r="J30" s="51"/>
    </row>
    <row r="31" spans="1:28" ht="16.5" customHeight="1" x14ac:dyDescent="0.25">
      <c r="A31" s="74"/>
      <c r="B31" s="74"/>
      <c r="C31" s="67" t="s">
        <v>42</v>
      </c>
      <c r="D31" s="52" t="s">
        <v>43</v>
      </c>
      <c r="E31" s="52"/>
      <c r="F31" s="52"/>
      <c r="G31" s="52"/>
      <c r="H31" s="52"/>
      <c r="I31" s="52"/>
      <c r="J31" s="26">
        <f>U32</f>
        <v>1</v>
      </c>
      <c r="L31" s="66"/>
      <c r="M31" s="66"/>
      <c r="N31" s="66"/>
      <c r="O31" s="66"/>
      <c r="P31" s="28" t="s">
        <v>40</v>
      </c>
      <c r="Q31" s="28" t="s">
        <v>1</v>
      </c>
      <c r="R31" s="28" t="s">
        <v>41</v>
      </c>
      <c r="V31" s="66">
        <f>B31</f>
        <v>0</v>
      </c>
      <c r="W31" s="66"/>
      <c r="X31" s="66"/>
      <c r="Y31" s="66"/>
      <c r="Z31" s="28" t="s">
        <v>40</v>
      </c>
      <c r="AA31" s="28" t="s">
        <v>1</v>
      </c>
      <c r="AB31" s="28" t="s">
        <v>41</v>
      </c>
    </row>
    <row r="32" spans="1:28" ht="17.25" customHeight="1" x14ac:dyDescent="0.25">
      <c r="A32" s="74"/>
      <c r="B32" s="74"/>
      <c r="C32" s="67"/>
      <c r="D32" s="52" t="s">
        <v>48</v>
      </c>
      <c r="E32" s="52"/>
      <c r="F32" s="52"/>
      <c r="G32" s="52"/>
      <c r="H32" s="52"/>
      <c r="I32" s="52"/>
      <c r="J32" s="26">
        <f>IF(C13="VSAP",1,IF(C13="VSBP",0,IF(C13="VM",3,IF(C13="LED",1,IF(C13="HM",2,IF(C13="FL",2,0))))))+IF(B17="Optica baix rendiment",1,0)</f>
        <v>3</v>
      </c>
      <c r="L32" s="68" t="s">
        <v>44</v>
      </c>
      <c r="M32" s="68"/>
      <c r="N32" s="68"/>
      <c r="O32" s="68"/>
      <c r="P32" s="27" t="s">
        <v>41</v>
      </c>
      <c r="Q32" s="27"/>
      <c r="R32" s="27">
        <f>COUNTIF(Q32:Q32,$R$31)</f>
        <v>0</v>
      </c>
      <c r="T32" s="29" t="s">
        <v>45</v>
      </c>
      <c r="U32" s="29">
        <f>P36</f>
        <v>1</v>
      </c>
      <c r="V32" s="69" t="s">
        <v>46</v>
      </c>
      <c r="W32" s="69"/>
      <c r="X32" s="69"/>
      <c r="Y32" s="69"/>
      <c r="Z32" s="27" t="s">
        <v>47</v>
      </c>
      <c r="AA32" s="27"/>
      <c r="AB32" s="27">
        <f>COUNTIF(Z32:Z32,$R$31)</f>
        <v>1</v>
      </c>
    </row>
    <row r="33" spans="1:28" ht="15.75" customHeight="1" x14ac:dyDescent="0.25">
      <c r="A33" s="74"/>
      <c r="B33" s="74"/>
      <c r="C33" s="67"/>
      <c r="D33" s="52" t="s">
        <v>52</v>
      </c>
      <c r="E33" s="52"/>
      <c r="F33" s="52"/>
      <c r="G33" s="52"/>
      <c r="H33" s="52"/>
      <c r="I33" s="52"/>
      <c r="J33" s="26">
        <f>U34</f>
        <v>4</v>
      </c>
      <c r="L33" s="68" t="s">
        <v>49</v>
      </c>
      <c r="M33" s="68"/>
      <c r="N33" s="68"/>
      <c r="O33" s="68"/>
      <c r="P33" s="27" t="s">
        <v>41</v>
      </c>
      <c r="Q33" s="27"/>
      <c r="R33" s="27">
        <f>COUNTIF(Q33:Q33,$R$31)</f>
        <v>0</v>
      </c>
      <c r="T33" s="29" t="s">
        <v>50</v>
      </c>
      <c r="U33" s="29">
        <f>J32</f>
        <v>3</v>
      </c>
      <c r="V33" s="68" t="s">
        <v>51</v>
      </c>
      <c r="W33" s="68"/>
      <c r="X33" s="68"/>
      <c r="Y33" s="68"/>
      <c r="Z33" s="27" t="s">
        <v>47</v>
      </c>
      <c r="AA33" s="27"/>
      <c r="AB33" s="27">
        <f>COUNTIF(Z33:Z33,$R$31)</f>
        <v>1</v>
      </c>
    </row>
    <row r="34" spans="1:28" ht="14.25" customHeight="1" x14ac:dyDescent="0.25">
      <c r="A34" s="74"/>
      <c r="B34" s="74"/>
      <c r="C34" s="56" t="s">
        <v>56</v>
      </c>
      <c r="D34" s="56"/>
      <c r="E34" s="56"/>
      <c r="F34" s="56"/>
      <c r="G34" s="56"/>
      <c r="H34" s="56"/>
      <c r="I34" s="56"/>
      <c r="J34" s="56"/>
      <c r="L34" s="68" t="s">
        <v>53</v>
      </c>
      <c r="M34" s="68"/>
      <c r="N34" s="68"/>
      <c r="O34" s="68"/>
      <c r="P34" s="27" t="s">
        <v>41</v>
      </c>
      <c r="Q34" s="27"/>
      <c r="R34" s="27">
        <f>COUNTIF(Q34:Q34,$R$31)</f>
        <v>0</v>
      </c>
      <c r="T34" s="29" t="s">
        <v>54</v>
      </c>
      <c r="U34" s="29">
        <f>Z36</f>
        <v>4</v>
      </c>
      <c r="V34" s="75" t="s">
        <v>55</v>
      </c>
      <c r="W34" s="75"/>
      <c r="X34" s="75"/>
      <c r="Y34" s="75"/>
      <c r="Z34" s="27" t="s">
        <v>47</v>
      </c>
      <c r="AA34" s="27"/>
      <c r="AB34" s="27">
        <f>COUNTIF(Z34:Z34,$R$31)</f>
        <v>1</v>
      </c>
    </row>
    <row r="35" spans="1:28" x14ac:dyDescent="0.25">
      <c r="A35" s="74"/>
      <c r="B35" s="74"/>
      <c r="C35" s="70" t="s">
        <v>59</v>
      </c>
      <c r="D35" s="71"/>
      <c r="E35" s="71"/>
      <c r="F35" s="71"/>
      <c r="G35" s="71"/>
      <c r="H35" s="71"/>
      <c r="I35" s="71"/>
      <c r="J35" s="71"/>
      <c r="L35" s="68" t="s">
        <v>57</v>
      </c>
      <c r="M35" s="68"/>
      <c r="N35" s="68"/>
      <c r="O35" s="68"/>
      <c r="P35" s="27"/>
      <c r="Q35" s="27" t="s">
        <v>41</v>
      </c>
      <c r="R35" s="27">
        <f>COUNTIF(Q35:Q35,$R$31)</f>
        <v>1</v>
      </c>
      <c r="U35" s="29"/>
      <c r="V35" s="65" t="s">
        <v>58</v>
      </c>
      <c r="W35" s="65"/>
      <c r="X35" s="65"/>
      <c r="Y35" s="65"/>
      <c r="Z35" s="30" t="s">
        <v>47</v>
      </c>
      <c r="AA35" s="30"/>
      <c r="AB35" s="27">
        <f>COUNTIF(Z35:Z35,$R$31)</f>
        <v>1</v>
      </c>
    </row>
    <row r="36" spans="1:28" ht="12.75" customHeight="1" x14ac:dyDescent="0.25">
      <c r="A36" s="74"/>
      <c r="B36" s="74"/>
      <c r="C36" s="72"/>
      <c r="D36" s="73"/>
      <c r="E36" s="73"/>
      <c r="F36" s="73"/>
      <c r="G36" s="73"/>
      <c r="H36" s="73"/>
      <c r="I36" s="73"/>
      <c r="J36" s="73"/>
      <c r="L36" s="64" t="s">
        <v>45</v>
      </c>
      <c r="M36" s="64"/>
      <c r="N36" s="64"/>
      <c r="O36" s="64"/>
      <c r="P36" s="59">
        <f>SUM(R32:R35)</f>
        <v>1</v>
      </c>
      <c r="Q36" s="59"/>
      <c r="R36" s="59"/>
      <c r="V36" s="64" t="s">
        <v>54</v>
      </c>
      <c r="W36" s="64"/>
      <c r="X36" s="64"/>
      <c r="Y36" s="64"/>
      <c r="Z36" s="59">
        <f>SUM(AB32:AB35)</f>
        <v>4</v>
      </c>
      <c r="AA36" s="59"/>
      <c r="AB36" s="59"/>
    </row>
    <row r="37" spans="1:28" x14ac:dyDescent="0.25">
      <c r="A37" s="56" t="s">
        <v>60</v>
      </c>
      <c r="B37" s="56"/>
      <c r="C37" s="56"/>
      <c r="D37" s="56"/>
      <c r="E37" s="56"/>
      <c r="F37" s="56"/>
      <c r="G37" s="56"/>
      <c r="H37" s="56"/>
      <c r="I37" s="56"/>
      <c r="J37" s="56"/>
      <c r="L37" t="s">
        <v>65</v>
      </c>
    </row>
    <row r="38" spans="1:28" ht="54" customHeight="1" x14ac:dyDescent="0.25">
      <c r="A38" s="60" t="s">
        <v>61</v>
      </c>
      <c r="B38" s="61"/>
      <c r="C38" s="61"/>
      <c r="D38" s="61"/>
      <c r="E38" s="61"/>
      <c r="F38" s="61"/>
      <c r="G38" s="61"/>
      <c r="H38" s="61"/>
      <c r="I38" s="61"/>
      <c r="J38" s="62"/>
    </row>
    <row r="39" spans="1:28" x14ac:dyDescent="0.25">
      <c r="A39" s="48"/>
      <c r="B39" s="49"/>
      <c r="C39" s="49"/>
      <c r="D39" s="49"/>
      <c r="E39" s="49"/>
      <c r="F39" s="49"/>
      <c r="G39" s="49"/>
      <c r="H39" s="49"/>
      <c r="I39" s="49"/>
      <c r="J39" s="50"/>
    </row>
    <row r="40" spans="1:28" x14ac:dyDescent="0.25">
      <c r="A40" s="51" t="s">
        <v>79</v>
      </c>
      <c r="B40" s="51"/>
      <c r="C40" s="51"/>
      <c r="D40" s="51"/>
      <c r="E40" s="51"/>
      <c r="F40" s="51"/>
      <c r="G40" s="51"/>
      <c r="H40" s="51"/>
      <c r="I40" s="51"/>
      <c r="J40" s="51"/>
    </row>
    <row r="41" spans="1:28" x14ac:dyDescent="0.25">
      <c r="A41" s="63" t="s">
        <v>72</v>
      </c>
      <c r="B41" s="63"/>
      <c r="C41" s="63"/>
      <c r="D41" s="63"/>
      <c r="E41" s="63"/>
      <c r="F41" s="63"/>
      <c r="G41" s="63"/>
      <c r="H41" s="63"/>
      <c r="I41" s="63"/>
      <c r="J41" s="63"/>
    </row>
    <row r="42" spans="1:28" x14ac:dyDescent="0.25">
      <c r="A42" s="56" t="s">
        <v>73</v>
      </c>
      <c r="B42" s="56"/>
      <c r="C42" s="56"/>
      <c r="D42" s="56"/>
      <c r="E42" s="56"/>
      <c r="F42" s="56"/>
      <c r="G42" s="56"/>
      <c r="H42" s="56"/>
      <c r="I42" s="56"/>
      <c r="J42" s="56"/>
    </row>
    <row r="43" spans="1:28" x14ac:dyDescent="0.25">
      <c r="A43" s="56" t="s">
        <v>74</v>
      </c>
      <c r="B43" s="56"/>
      <c r="C43" s="56"/>
      <c r="D43" s="56"/>
      <c r="E43" s="56"/>
      <c r="F43" s="56"/>
      <c r="G43" s="56"/>
      <c r="H43" s="56"/>
      <c r="I43" s="56"/>
      <c r="J43" s="56"/>
    </row>
    <row r="44" spans="1:28" x14ac:dyDescent="0.25">
      <c r="A44" s="52"/>
      <c r="B44" s="52"/>
      <c r="C44" s="52"/>
      <c r="D44" s="52"/>
      <c r="E44" s="52"/>
      <c r="F44" s="52"/>
      <c r="G44" s="52"/>
      <c r="H44" s="52"/>
      <c r="I44" s="52"/>
      <c r="J44" s="52"/>
    </row>
    <row r="45" spans="1:28" x14ac:dyDescent="0.25">
      <c r="A45" s="51" t="s">
        <v>62</v>
      </c>
      <c r="B45" s="51"/>
      <c r="C45" s="51"/>
      <c r="D45" s="51"/>
      <c r="E45" s="51"/>
      <c r="F45" s="51"/>
      <c r="G45" s="51"/>
      <c r="H45" s="51"/>
      <c r="I45" s="51"/>
      <c r="J45" s="51"/>
    </row>
    <row r="46" spans="1:28" x14ac:dyDescent="0.25">
      <c r="A46" s="55" t="s">
        <v>67</v>
      </c>
      <c r="B46" s="55"/>
      <c r="C46" s="55"/>
      <c r="D46" s="55"/>
      <c r="E46" s="55"/>
      <c r="F46" s="55"/>
      <c r="G46" s="55"/>
      <c r="H46" s="55"/>
      <c r="I46" s="55"/>
      <c r="J46" s="55"/>
    </row>
  </sheetData>
  <sheetProtection selectLockedCells="1" selectUnlockedCells="1"/>
  <mergeCells count="60">
    <mergeCell ref="A10:B10"/>
    <mergeCell ref="A11:B11"/>
    <mergeCell ref="A9:B9"/>
    <mergeCell ref="A7:B7"/>
    <mergeCell ref="C9:F9"/>
    <mergeCell ref="C10:F10"/>
    <mergeCell ref="C11:F11"/>
    <mergeCell ref="B1:J1"/>
    <mergeCell ref="A2:J4"/>
    <mergeCell ref="A5:B5"/>
    <mergeCell ref="C5:F5"/>
    <mergeCell ref="C6:F6"/>
    <mergeCell ref="A6:B6"/>
    <mergeCell ref="G5:J11"/>
    <mergeCell ref="A8:B8"/>
    <mergeCell ref="C7:F7"/>
    <mergeCell ref="C8:F8"/>
    <mergeCell ref="V34:Y34"/>
    <mergeCell ref="C34:J34"/>
    <mergeCell ref="L35:O35"/>
    <mergeCell ref="B22:J22"/>
    <mergeCell ref="B23:J23"/>
    <mergeCell ref="B17:J17"/>
    <mergeCell ref="B18:J18"/>
    <mergeCell ref="B19:J19"/>
    <mergeCell ref="A21:J21"/>
    <mergeCell ref="D33:I33"/>
    <mergeCell ref="L34:O34"/>
    <mergeCell ref="A30:J30"/>
    <mergeCell ref="A31:B36"/>
    <mergeCell ref="L31:O31"/>
    <mergeCell ref="L36:O36"/>
    <mergeCell ref="V35:Y35"/>
    <mergeCell ref="V31:Y31"/>
    <mergeCell ref="C31:C33"/>
    <mergeCell ref="D31:I31"/>
    <mergeCell ref="L32:O32"/>
    <mergeCell ref="V32:Y32"/>
    <mergeCell ref="D32:I32"/>
    <mergeCell ref="C35:J36"/>
    <mergeCell ref="L33:O33"/>
    <mergeCell ref="V33:Y33"/>
    <mergeCell ref="Z36:AB36"/>
    <mergeCell ref="A37:J37"/>
    <mergeCell ref="A38:J38"/>
    <mergeCell ref="A40:J40"/>
    <mergeCell ref="A41:J41"/>
    <mergeCell ref="A42:J42"/>
    <mergeCell ref="P36:R36"/>
    <mergeCell ref="V36:Y36"/>
    <mergeCell ref="A45:J45"/>
    <mergeCell ref="A44:J44"/>
    <mergeCell ref="B28:E28"/>
    <mergeCell ref="F28:J28"/>
    <mergeCell ref="B24:J24"/>
    <mergeCell ref="A46:J46"/>
    <mergeCell ref="A43:J43"/>
    <mergeCell ref="A26:J26"/>
    <mergeCell ref="B27:E27"/>
    <mergeCell ref="F27:J27"/>
  </mergeCells>
  <phoneticPr fontId="0" type="noConversion"/>
  <dataValidations count="5">
    <dataValidation type="list" operator="equal" allowBlank="1" sqref="B13:J13">
      <formula1>tipus_lampades</formula1>
      <formula2>0</formula2>
    </dataValidation>
    <dataValidation type="list" operator="equal" allowBlank="1" sqref="B17">
      <formula1>tipus_llumenera</formula1>
      <formula2>0</formula2>
    </dataValidation>
    <dataValidation operator="equal" allowBlank="1" sqref="B31">
      <formula1>sectors</formula1>
      <formula2>0</formula2>
    </dataValidation>
    <dataValidation type="list" allowBlank="1" showInputMessage="1" showErrorMessage="1" sqref="C8:F8">
      <formula1>sist_reduccio_horaria</formula1>
    </dataValidation>
    <dataValidation type="list" allowBlank="1" showInputMessage="1" showErrorMessage="1" sqref="C9:F9">
      <formula1>$M$1:$M$4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ordenament línees estratègiques</vt:lpstr>
      <vt:lpstr>sectors</vt:lpstr>
      <vt:lpstr>si_no</vt:lpstr>
      <vt:lpstr>sist_reduccio_horaria</vt:lpstr>
      <vt:lpstr>tipus_equip_arrancada</vt:lpstr>
      <vt:lpstr>tipus_lampades</vt:lpstr>
      <vt:lpstr>tipus_llumenera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 Cañellas</dc:creator>
  <cp:lastModifiedBy>Marc  Cañellas</cp:lastModifiedBy>
  <dcterms:created xsi:type="dcterms:W3CDTF">2012-05-08T15:26:53Z</dcterms:created>
  <dcterms:modified xsi:type="dcterms:W3CDTF">2018-07-06T11:57:51Z</dcterms:modified>
</cp:coreProperties>
</file>